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4- DANIELE\4 ATOS CONVOCATÓRIO- 2024\412.24 ATO CONVOCATÓRIO- CIVIL\"/>
    </mc:Choice>
  </mc:AlternateContent>
  <xr:revisionPtr revIDLastSave="0" documentId="8_{6CE8B9C6-3866-4D1E-9852-70CAA1BD0826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ORÇAMENTÁRIA'!$A$1:$J$175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4" i="1" l="1"/>
  <c r="J154" i="1" s="1"/>
  <c r="I163" i="1"/>
  <c r="J163" i="1" s="1"/>
  <c r="I145" i="1"/>
  <c r="J145" i="1" s="1"/>
  <c r="I122" i="1"/>
  <c r="J122" i="1" s="1"/>
  <c r="I131" i="1"/>
  <c r="J131" i="1" s="1"/>
  <c r="I114" i="1"/>
  <c r="J114" i="1" s="1"/>
  <c r="I113" i="1"/>
  <c r="J113" i="1" s="1"/>
  <c r="I90" i="1"/>
  <c r="J90" i="1" s="1"/>
  <c r="I99" i="1"/>
  <c r="J99" i="1" s="1"/>
  <c r="I81" i="1"/>
  <c r="J81" i="1" s="1"/>
  <c r="I67" i="1"/>
  <c r="J67" i="1" s="1"/>
  <c r="I58" i="1"/>
  <c r="J58" i="1" s="1"/>
  <c r="I49" i="1"/>
  <c r="J49" i="1" s="1"/>
  <c r="I50" i="1"/>
  <c r="J50" i="1" s="1"/>
  <c r="I35" i="1"/>
  <c r="J35" i="1" s="1"/>
  <c r="I171" i="1"/>
  <c r="J171" i="1" s="1"/>
  <c r="I172" i="1"/>
  <c r="J172" i="1" s="1"/>
  <c r="I162" i="1" l="1"/>
  <c r="J162" i="1" s="1"/>
  <c r="I130" i="1"/>
  <c r="J130" i="1" s="1"/>
  <c r="I98" i="1"/>
  <c r="J98" i="1" s="1"/>
  <c r="I66" i="1"/>
  <c r="J66" i="1" s="1"/>
  <c r="F139" i="1" l="1"/>
  <c r="F140" i="1" s="1"/>
  <c r="I140" i="1" s="1"/>
  <c r="J140" i="1" s="1"/>
  <c r="F107" i="1"/>
  <c r="F108" i="1" s="1"/>
  <c r="I108" i="1" s="1"/>
  <c r="J108" i="1" s="1"/>
  <c r="F75" i="1"/>
  <c r="I75" i="1" s="1"/>
  <c r="J75" i="1" s="1"/>
  <c r="F43" i="1"/>
  <c r="I43" i="1" s="1"/>
  <c r="J43" i="1" s="1"/>
  <c r="F169" i="1"/>
  <c r="I169" i="1" s="1"/>
  <c r="J169" i="1" s="1"/>
  <c r="I170" i="1"/>
  <c r="J170" i="1" s="1"/>
  <c r="I139" i="1" l="1"/>
  <c r="J139" i="1" s="1"/>
  <c r="I107" i="1"/>
  <c r="J107" i="1" s="1"/>
  <c r="F76" i="1"/>
  <c r="I76" i="1" s="1"/>
  <c r="J76" i="1" s="1"/>
  <c r="F44" i="1"/>
  <c r="I44" i="1" s="1"/>
  <c r="J44" i="1" s="1"/>
  <c r="I173" i="1"/>
  <c r="J173" i="1" s="1"/>
  <c r="J167" i="1" s="1"/>
  <c r="F164" i="1"/>
  <c r="I164" i="1" s="1"/>
  <c r="J164" i="1" s="1"/>
  <c r="I161" i="1"/>
  <c r="J161" i="1" s="1"/>
  <c r="I158" i="1"/>
  <c r="J158" i="1" s="1"/>
  <c r="F157" i="1"/>
  <c r="I157" i="1" s="1"/>
  <c r="J157" i="1" s="1"/>
  <c r="I156" i="1"/>
  <c r="J156" i="1" s="1"/>
  <c r="I155" i="1"/>
  <c r="J155" i="1" s="1"/>
  <c r="I153" i="1"/>
  <c r="J153" i="1" s="1"/>
  <c r="F150" i="1"/>
  <c r="I150" i="1" s="1"/>
  <c r="J150" i="1" s="1"/>
  <c r="I147" i="1"/>
  <c r="J147" i="1" s="1"/>
  <c r="I146" i="1"/>
  <c r="J146" i="1" s="1"/>
  <c r="I144" i="1"/>
  <c r="J144" i="1" s="1"/>
  <c r="I143" i="1"/>
  <c r="J143" i="1" s="1"/>
  <c r="I136" i="1"/>
  <c r="J136" i="1" s="1"/>
  <c r="I104" i="1"/>
  <c r="J104" i="1" s="1"/>
  <c r="F132" i="1"/>
  <c r="I132" i="1" s="1"/>
  <c r="J132" i="1" s="1"/>
  <c r="I129" i="1"/>
  <c r="J129" i="1" s="1"/>
  <c r="I126" i="1"/>
  <c r="J126" i="1" s="1"/>
  <c r="F125" i="1"/>
  <c r="I125" i="1" s="1"/>
  <c r="J125" i="1" s="1"/>
  <c r="I124" i="1"/>
  <c r="J124" i="1" s="1"/>
  <c r="I123" i="1"/>
  <c r="J123" i="1" s="1"/>
  <c r="I121" i="1"/>
  <c r="J121" i="1" s="1"/>
  <c r="F118" i="1"/>
  <c r="I118" i="1" s="1"/>
  <c r="J118" i="1" s="1"/>
  <c r="I115" i="1"/>
  <c r="J115" i="1" s="1"/>
  <c r="I112" i="1"/>
  <c r="J112" i="1" s="1"/>
  <c r="I111" i="1"/>
  <c r="J111" i="1" s="1"/>
  <c r="F100" i="1"/>
  <c r="I100" i="1" s="1"/>
  <c r="J100" i="1" s="1"/>
  <c r="I97" i="1"/>
  <c r="J97" i="1" s="1"/>
  <c r="I94" i="1"/>
  <c r="J94" i="1" s="1"/>
  <c r="F93" i="1"/>
  <c r="I93" i="1" s="1"/>
  <c r="J93" i="1" s="1"/>
  <c r="I92" i="1"/>
  <c r="J92" i="1" s="1"/>
  <c r="I91" i="1"/>
  <c r="J91" i="1" s="1"/>
  <c r="I89" i="1"/>
  <c r="J89" i="1" s="1"/>
  <c r="F86" i="1"/>
  <c r="I86" i="1" s="1"/>
  <c r="J86" i="1" s="1"/>
  <c r="I83" i="1"/>
  <c r="J83" i="1" s="1"/>
  <c r="I82" i="1"/>
  <c r="J82" i="1" s="1"/>
  <c r="I80" i="1"/>
  <c r="J80" i="1" s="1"/>
  <c r="I79" i="1"/>
  <c r="J79" i="1" s="1"/>
  <c r="I72" i="1"/>
  <c r="J72" i="1" s="1"/>
  <c r="I62" i="1"/>
  <c r="J62" i="1" s="1"/>
  <c r="F61" i="1"/>
  <c r="I61" i="1" s="1"/>
  <c r="J61" i="1" s="1"/>
  <c r="F54" i="1"/>
  <c r="I54" i="1" s="1"/>
  <c r="J54" i="1" s="1"/>
  <c r="I51" i="1"/>
  <c r="J51" i="1" s="1"/>
  <c r="F68" i="1"/>
  <c r="I68" i="1" s="1"/>
  <c r="J68" i="1" s="1"/>
  <c r="I65" i="1"/>
  <c r="J65" i="1" s="1"/>
  <c r="I60" i="1"/>
  <c r="J60" i="1" s="1"/>
  <c r="I59" i="1"/>
  <c r="J59" i="1" s="1"/>
  <c r="I57" i="1"/>
  <c r="J57" i="1" s="1"/>
  <c r="I48" i="1"/>
  <c r="J48" i="1" s="1"/>
  <c r="I47" i="1"/>
  <c r="J47" i="1" s="1"/>
  <c r="I40" i="1"/>
  <c r="J40" i="1" s="1"/>
  <c r="F36" i="1"/>
  <c r="I34" i="1"/>
  <c r="J34" i="1" s="1"/>
  <c r="I20" i="1"/>
  <c r="J20" i="1" s="1"/>
  <c r="I15" i="1" l="1"/>
  <c r="J15" i="1" s="1"/>
  <c r="I16" i="1"/>
  <c r="J16" i="1" s="1"/>
  <c r="I14" i="1"/>
  <c r="J14" i="1" s="1"/>
  <c r="J13" i="1" l="1"/>
  <c r="J38" i="1"/>
  <c r="J102" i="1" l="1"/>
  <c r="J134" i="1"/>
  <c r="J70" i="1"/>
  <c r="I36" i="1" l="1"/>
  <c r="J36" i="1" s="1"/>
  <c r="I33" i="1"/>
  <c r="J33" i="1" s="1"/>
  <c r="I29" i="1"/>
  <c r="J29" i="1" s="1"/>
  <c r="I28" i="1"/>
  <c r="J28" i="1" s="1"/>
  <c r="I27" i="1"/>
  <c r="J27" i="1" s="1"/>
  <c r="I24" i="1"/>
  <c r="J24" i="1" s="1"/>
  <c r="I23" i="1"/>
  <c r="J23" i="1" s="1"/>
  <c r="F30" i="1" l="1"/>
  <c r="I30" i="1" s="1"/>
  <c r="J30" i="1" s="1"/>
  <c r="J18" i="1" l="1"/>
  <c r="I175" i="1" s="1"/>
</calcChain>
</file>

<file path=xl/sharedStrings.xml><?xml version="1.0" encoding="utf-8"?>
<sst xmlns="http://schemas.openxmlformats.org/spreadsheetml/2006/main" count="478" uniqueCount="105">
  <si>
    <t>m²</t>
  </si>
  <si>
    <t>m</t>
  </si>
  <si>
    <t>PISO</t>
  </si>
  <si>
    <t>PAREDE</t>
  </si>
  <si>
    <t>LOUÇAS</t>
  </si>
  <si>
    <t>unid.</t>
  </si>
  <si>
    <t>ACESSÓRIOS</t>
  </si>
  <si>
    <t>DISPENSER PAPEL TOALHA - PREMISSE - LINHA CLEAN VELOX - DISPENSER PARA PAPEL TOALHA INTERFOLHAS 2 OU 3 DOBRAS - BRANCO CÓD.: C19533</t>
  </si>
  <si>
    <t>DISPENSER PAPEL HIGIÊICO - PREMISSE - LINHA CLEAN VELOX - DISPENSER PARA PAPEL HIGIÊNICO TIPO ROLÃO (300/500M) - BRANCO CÓD.: C19650</t>
  </si>
  <si>
    <t>1.1</t>
  </si>
  <si>
    <t>UNID.</t>
  </si>
  <si>
    <t>CÓDIGO</t>
  </si>
  <si>
    <t>SINAPI</t>
  </si>
  <si>
    <t>REF.</t>
  </si>
  <si>
    <t>ITEM</t>
  </si>
  <si>
    <t>DESCRIÇÃO</t>
  </si>
  <si>
    <t>QUANT.</t>
  </si>
  <si>
    <t>1.2</t>
  </si>
  <si>
    <t>1.3</t>
  </si>
  <si>
    <t>1.4</t>
  </si>
  <si>
    <t>1.5</t>
  </si>
  <si>
    <t>SIURB</t>
  </si>
  <si>
    <t>2.1</t>
  </si>
  <si>
    <t>2.2</t>
  </si>
  <si>
    <t>-</t>
  </si>
  <si>
    <t>COTAÇÃO</t>
  </si>
  <si>
    <t>5.1</t>
  </si>
  <si>
    <t>5.2</t>
  </si>
  <si>
    <t>ASSENTO SANITÁRIO CONVENCIONAL - FORNECIMENTO E INSTALACAO.</t>
  </si>
  <si>
    <t>7.1</t>
  </si>
  <si>
    <t>7.2</t>
  </si>
  <si>
    <t>8.1</t>
  </si>
  <si>
    <t>6.1</t>
  </si>
  <si>
    <t>6.2</t>
  </si>
  <si>
    <t>SABONETEIRA PLASTICA TIPO DISPENSER PARA SABONETE LIQUIDO COM RESERVATORIO 800 A 1500 ML, INCLUSO FIXAÇÃO. (PREMISSE - LINHA CLEAN VELOX -  BRANCO CÓD.: C19429)</t>
  </si>
  <si>
    <t>ESPELHO COMUM - ESPESSURA 3MM</t>
  </si>
  <si>
    <t>9.1</t>
  </si>
  <si>
    <t>9.2</t>
  </si>
  <si>
    <t>9.3</t>
  </si>
  <si>
    <t>9.4</t>
  </si>
  <si>
    <t>10.1</t>
  </si>
  <si>
    <t>8.2</t>
  </si>
  <si>
    <t>GRANITOS</t>
  </si>
  <si>
    <t>GRANITO BRANCO SIENA</t>
  </si>
  <si>
    <t>8.3</t>
  </si>
  <si>
    <t>8.4</t>
  </si>
  <si>
    <t>6.3</t>
  </si>
  <si>
    <t>6.4</t>
  </si>
  <si>
    <t>SERVIÇOS PRELIMINARES</t>
  </si>
  <si>
    <t>M.O</t>
  </si>
  <si>
    <t>TOTAL + BDI (27%)</t>
  </si>
  <si>
    <t>TOTAL</t>
  </si>
  <si>
    <t>INSUMOS</t>
  </si>
  <si>
    <t>TOTAL GERAL (INCLUSO BDI =27%):</t>
  </si>
  <si>
    <t>vb</t>
  </si>
  <si>
    <t>FORNECIMENTO E INSTALAÇÃO DE PLACA DE OBRA COM CHAPA GALVANIZADA E ESTRUTURA DE MADEIRA.</t>
  </si>
  <si>
    <t>SERVIÇOS DIVERSOS / OMISSOS</t>
  </si>
  <si>
    <t>MOBILIZAÇÃO / DESMOBILIZAÇÃO DE EQUIPE E EQUIPAMENTOS</t>
  </si>
  <si>
    <t>LIMPEZA GERAL DA OBRA</t>
  </si>
  <si>
    <t>PAVIMENTO TÉRREO</t>
  </si>
  <si>
    <t>LAVATÓRIO LOUÇA BRANCA COM COLUNA - FORNECIMENTO E INSTALAÇÃO.</t>
  </si>
  <si>
    <t>DIVERSOS</t>
  </si>
  <si>
    <t>PISO TÁTIL, ALERTA OU DIRECIONAL, EM BORRACHA SINTÉTICA ASSENTES COM COLA</t>
  </si>
  <si>
    <t>CONTAINER COM ALMOXARIFADO</t>
  </si>
  <si>
    <t>MAPA TÁTIL</t>
  </si>
  <si>
    <t>PLACA VERTICAL</t>
  </si>
  <si>
    <t>SINALIZAÇÃO VISUAL DE DEGRAUS PARA DEFICIENTE VISUAL</t>
  </si>
  <si>
    <t>1º PAVIMENTO</t>
  </si>
  <si>
    <t>LOUÇAS / METAIS</t>
  </si>
  <si>
    <t>TORNEIRA CROMADA, DE PAREDE, 1/2 OU 3/4, PARA LAVATÓRIO - FORNECIMENTO E INSTALAÇÃO.</t>
  </si>
  <si>
    <t>ACABAMENTO PARA RALO DE CAIXA SIFONADA</t>
  </si>
  <si>
    <t>KIT DE DIVISÓRIA EM TS PARA SANITÁRIOS COM PORTA</t>
  </si>
  <si>
    <t>2º PAVIMENTO</t>
  </si>
  <si>
    <t>3º PAVIMENTO</t>
  </si>
  <si>
    <t>4º PAVIMENTO</t>
  </si>
  <si>
    <t>TATUÍ, 14 DE AGOSTO DE 2024.</t>
  </si>
  <si>
    <t>OBRA: REFORMA DE EDIFICAÇÃO PARA IMPLANTAÇÃO DE MUSICALIZAÇÃO E ARTES DO CONSERVATÓRIO DE TATUÍ</t>
  </si>
  <si>
    <t>ESPELHO DE PAREDE (AMADEUS) ESTILO CONTEPORÂNEO PARA SALA DE DANÇA PROFISSIONAL ESP. 4mm ALTA RESISTÊNCIA</t>
  </si>
  <si>
    <t>BARRA DUPLA COM FIXADOR DE PAREDE PARA BALLET (ARABESQUE DOUBLE)</t>
  </si>
  <si>
    <t>7.3</t>
  </si>
  <si>
    <t>9.5</t>
  </si>
  <si>
    <t>10.2</t>
  </si>
  <si>
    <t>.6.1</t>
  </si>
  <si>
    <t>DEMOLIÇÃO DE ALVENARIA DE BLOCO FURADO, DE FORMA MANUAL, SEM REAPROVEITAMENTO.</t>
  </si>
  <si>
    <t>m³</t>
  </si>
  <si>
    <t>REMOÇÃO DE ENTULHO COM CAÇAMBA METÁLICA, INCLUSIVE CARGA MANUAL E DESCARGA EM BOTA-FORA</t>
  </si>
  <si>
    <t>7.4</t>
  </si>
  <si>
    <t>PROTEÇÃO PARA ITENS EXISTENTES À MANTER (PISO, LOUÇAS, PINTURA, CORRIMÃO, QUADRO e ETC.) - LONA PLÁSTICA / SALVAPISO / FITA</t>
  </si>
  <si>
    <t>PLACAS DE IDENTIFICAÇÃO VISUAL E BRAILE</t>
  </si>
  <si>
    <t>END.: RUA ONZE DE AGOSTO, 620 - CENTRO - TATUÍ/SP</t>
  </si>
  <si>
    <t>BARRA ANTI-PÂNICO PARA  PORTA 1 FOLHA</t>
  </si>
  <si>
    <t>MICTÓRIO SIFONADO LOUÇA BRANCA - FORNECIMENTO E INSTALAÇÃO.</t>
  </si>
  <si>
    <t>6.5</t>
  </si>
  <si>
    <t xml:space="preserve">LAVATÓRIO QUADRADO, TIPO SEMI ENCAIXE, FORNECIMENTO E INSTALAÇÃO </t>
  </si>
  <si>
    <t xml:space="preserve">ACABAMENTO PARA VALVULA DE DESCARGA PCD </t>
  </si>
  <si>
    <t>9.6</t>
  </si>
  <si>
    <t>DIVISÓRIA PARA MICTÓRIO EM GRANITO BRANCO SIENA</t>
  </si>
  <si>
    <t>10.3</t>
  </si>
  <si>
    <t>10.4</t>
  </si>
  <si>
    <t>LAVATÓRIO LOUÇA SUSPENSA BRANCA COM COLUNA MODELO PCD - FORNECIMENTO E INSTALAÇÃO.</t>
  </si>
  <si>
    <t>nome completo da empresa</t>
  </si>
  <si>
    <t>endereço completo</t>
  </si>
  <si>
    <t>email</t>
  </si>
  <si>
    <t>contato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</si>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</sst>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2" fillId="3" borderId="4" xfId="1" applyFont="1" applyFill="1" applyBorder="1" applyAlignment="1">
      <alignment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3" borderId="5" xfId="1" applyFont="1" applyFill="1" applyBorder="1" applyAlignment="1">
      <alignment vertical="center" wrapText="1"/>
    </xf>
    <xf numFmtId="44" fontId="3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3" borderId="4" xfId="1" applyFont="1" applyFill="1" applyBorder="1" applyAlignment="1">
      <alignment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J175"/>
  <sheetViews>
    <sheetView tabSelected="1" view="pageBreakPreview" zoomScaleNormal="100" zoomScaleSheetLayoutView="100" workbookViewId="0">
      <selection sqref="A1:J1"/>
    </sheetView>
  </sheetViews>
  <sheetFormatPr defaultColWidth="9.1796875" defaultRowHeight="14" x14ac:dyDescent="0.35"/>
  <cols>
    <col min="1" max="1" width="9.1796875" style="2"/>
    <col min="2" max="2" width="12.7265625" style="2" customWidth="1"/>
    <col min="3" max="3" width="14" style="2" customWidth="1"/>
    <col min="4" max="4" width="135.1796875" style="4" customWidth="1"/>
    <col min="5" max="5" width="10.26953125" style="2" customWidth="1"/>
    <col min="6" max="6" width="12" style="19" customWidth="1"/>
    <col min="7" max="7" width="14.26953125" style="38" bestFit="1" customWidth="1"/>
    <col min="8" max="8" width="15.1796875" style="26" customWidth="1"/>
    <col min="9" max="9" width="14.26953125" style="26" bestFit="1" customWidth="1"/>
    <col min="10" max="10" width="18" style="26" bestFit="1" customWidth="1"/>
    <col min="11" max="16384" width="9.1796875" style="1"/>
  </cols>
  <sheetData>
    <row r="1" spans="1:10" ht="28" x14ac:dyDescent="0.35">
      <c r="A1" s="61" t="s">
        <v>100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x14ac:dyDescent="0.35">
      <c r="A2" s="64" t="s">
        <v>101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x14ac:dyDescent="0.35">
      <c r="A3" s="64" t="s">
        <v>102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14.5" x14ac:dyDescent="0.35">
      <c r="A4" s="67" t="s">
        <v>103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x14ac:dyDescent="0.35">
      <c r="A5" s="58" t="s">
        <v>104</v>
      </c>
      <c r="B5" s="59"/>
      <c r="C5" s="59"/>
      <c r="D5" s="59"/>
      <c r="E5" s="59"/>
      <c r="F5" s="59"/>
      <c r="G5" s="59"/>
      <c r="H5" s="59"/>
      <c r="I5" s="59"/>
      <c r="J5" s="60"/>
    </row>
    <row r="6" spans="1:10" x14ac:dyDescent="0.35">
      <c r="A6" s="58"/>
      <c r="B6" s="59"/>
      <c r="C6" s="59"/>
      <c r="D6" s="59"/>
      <c r="E6" s="59"/>
      <c r="F6" s="59"/>
      <c r="G6" s="59"/>
      <c r="H6" s="59"/>
      <c r="I6" s="59"/>
      <c r="J6" s="60"/>
    </row>
    <row r="7" spans="1:10" ht="15.5" x14ac:dyDescent="0.35">
      <c r="A7" s="45" t="s">
        <v>76</v>
      </c>
      <c r="B7" s="46"/>
      <c r="C7" s="46"/>
      <c r="D7" s="46"/>
      <c r="E7" s="46"/>
      <c r="F7" s="46"/>
      <c r="G7" s="46"/>
      <c r="H7" s="46"/>
      <c r="I7" s="46"/>
      <c r="J7" s="47"/>
    </row>
    <row r="8" spans="1:10" ht="15.5" x14ac:dyDescent="0.35">
      <c r="A8" s="45" t="s">
        <v>89</v>
      </c>
      <c r="B8" s="46"/>
      <c r="C8" s="46"/>
      <c r="D8" s="46"/>
      <c r="E8" s="46"/>
      <c r="F8" s="46"/>
      <c r="G8" s="46"/>
      <c r="H8" s="46"/>
      <c r="I8" s="46"/>
      <c r="J8" s="47"/>
    </row>
    <row r="9" spans="1:10" s="2" customFormat="1" x14ac:dyDescent="0.35">
      <c r="A9" s="48" t="s">
        <v>75</v>
      </c>
      <c r="B9" s="49"/>
      <c r="C9" s="49"/>
      <c r="D9" s="49"/>
      <c r="E9" s="49"/>
      <c r="F9" s="49"/>
      <c r="G9" s="49"/>
      <c r="H9" s="49"/>
      <c r="I9" s="49"/>
      <c r="J9" s="50"/>
    </row>
    <row r="10" spans="1:10" s="5" customFormat="1" ht="15.5" x14ac:dyDescent="0.35">
      <c r="A10" s="2"/>
      <c r="B10" s="2"/>
      <c r="C10" s="2"/>
      <c r="D10" s="4"/>
      <c r="E10" s="2"/>
      <c r="F10" s="19"/>
      <c r="G10" s="38"/>
      <c r="H10" s="26"/>
      <c r="I10" s="26"/>
      <c r="J10" s="26"/>
    </row>
    <row r="11" spans="1:10" ht="28" x14ac:dyDescent="0.35">
      <c r="A11" s="3" t="s">
        <v>14</v>
      </c>
      <c r="B11" s="3" t="s">
        <v>13</v>
      </c>
      <c r="C11" s="3" t="s">
        <v>11</v>
      </c>
      <c r="D11" s="3" t="s">
        <v>15</v>
      </c>
      <c r="E11" s="3" t="s">
        <v>10</v>
      </c>
      <c r="F11" s="21" t="s">
        <v>16</v>
      </c>
      <c r="G11" s="36" t="s">
        <v>52</v>
      </c>
      <c r="H11" s="22" t="s">
        <v>49</v>
      </c>
      <c r="I11" s="22" t="s">
        <v>51</v>
      </c>
      <c r="J11" s="29" t="s">
        <v>50</v>
      </c>
    </row>
    <row r="12" spans="1:10" x14ac:dyDescent="0.35">
      <c r="A12" s="8"/>
      <c r="B12" s="9"/>
      <c r="C12" s="9"/>
      <c r="D12" s="10"/>
      <c r="E12" s="9"/>
      <c r="F12" s="17"/>
      <c r="G12" s="23"/>
      <c r="H12" s="23"/>
      <c r="I12" s="23"/>
      <c r="J12" s="30"/>
    </row>
    <row r="13" spans="1:10" x14ac:dyDescent="0.35">
      <c r="A13" s="51" t="s">
        <v>48</v>
      </c>
      <c r="B13" s="51"/>
      <c r="C13" s="51"/>
      <c r="D13" s="51"/>
      <c r="E13" s="51"/>
      <c r="F13" s="51"/>
      <c r="G13" s="51"/>
      <c r="H13" s="51"/>
      <c r="I13" s="51"/>
      <c r="J13" s="33">
        <f>SUM(J14:J16)</f>
        <v>0</v>
      </c>
    </row>
    <row r="14" spans="1:10" x14ac:dyDescent="0.35">
      <c r="A14" s="39">
        <v>1</v>
      </c>
      <c r="B14" s="39" t="s">
        <v>12</v>
      </c>
      <c r="C14" s="39">
        <v>103689</v>
      </c>
      <c r="D14" s="40" t="s">
        <v>55</v>
      </c>
      <c r="E14" s="39" t="s">
        <v>0</v>
      </c>
      <c r="F14" s="41">
        <v>10</v>
      </c>
      <c r="G14" s="44"/>
      <c r="H14" s="44"/>
      <c r="I14" s="27">
        <f>(H14+G14)*F14</f>
        <v>0</v>
      </c>
      <c r="J14" s="27">
        <f>I14*1.27</f>
        <v>0</v>
      </c>
    </row>
    <row r="15" spans="1:10" s="5" customFormat="1" ht="15.5" x14ac:dyDescent="0.35">
      <c r="A15" s="39">
        <v>2</v>
      </c>
      <c r="B15" s="39" t="s">
        <v>25</v>
      </c>
      <c r="C15" s="39" t="s">
        <v>24</v>
      </c>
      <c r="D15" s="40" t="s">
        <v>63</v>
      </c>
      <c r="E15" s="39" t="s">
        <v>54</v>
      </c>
      <c r="F15" s="41">
        <v>1</v>
      </c>
      <c r="G15" s="44"/>
      <c r="H15" s="44"/>
      <c r="I15" s="27">
        <f t="shared" ref="I15:I16" si="0">(H15+G15)*F15</f>
        <v>0</v>
      </c>
      <c r="J15" s="27">
        <f t="shared" ref="J15:J16" si="1">I15*1.27</f>
        <v>0</v>
      </c>
    </row>
    <row r="16" spans="1:10" x14ac:dyDescent="0.35">
      <c r="A16" s="39">
        <v>3</v>
      </c>
      <c r="B16" s="39" t="s">
        <v>25</v>
      </c>
      <c r="C16" s="39" t="s">
        <v>24</v>
      </c>
      <c r="D16" s="40" t="s">
        <v>57</v>
      </c>
      <c r="E16" s="39" t="s">
        <v>54</v>
      </c>
      <c r="F16" s="41">
        <v>1</v>
      </c>
      <c r="G16" s="44"/>
      <c r="H16" s="44"/>
      <c r="I16" s="27">
        <f t="shared" si="0"/>
        <v>0</v>
      </c>
      <c r="J16" s="27">
        <f t="shared" si="1"/>
        <v>0</v>
      </c>
    </row>
    <row r="17" spans="1:10" x14ac:dyDescent="0.35">
      <c r="A17" s="8"/>
      <c r="B17" s="9"/>
      <c r="C17" s="9"/>
      <c r="D17" s="10"/>
      <c r="E17" s="9"/>
      <c r="F17" s="17"/>
      <c r="G17" s="23"/>
      <c r="H17" s="23"/>
      <c r="I17" s="23"/>
      <c r="J17" s="30"/>
    </row>
    <row r="18" spans="1:10" x14ac:dyDescent="0.35">
      <c r="A18" s="51" t="s">
        <v>59</v>
      </c>
      <c r="B18" s="51"/>
      <c r="C18" s="51"/>
      <c r="D18" s="51"/>
      <c r="E18" s="51"/>
      <c r="F18" s="51"/>
      <c r="G18" s="51"/>
      <c r="H18" s="51"/>
      <c r="I18" s="51"/>
      <c r="J18" s="33">
        <f>SUM(J19:J36)</f>
        <v>0</v>
      </c>
    </row>
    <row r="19" spans="1:10" x14ac:dyDescent="0.35">
      <c r="A19" s="6">
        <v>1</v>
      </c>
      <c r="B19" s="14" t="s">
        <v>2</v>
      </c>
      <c r="C19" s="7"/>
      <c r="D19" s="7"/>
      <c r="E19" s="7"/>
      <c r="F19" s="35"/>
      <c r="G19" s="37"/>
      <c r="H19" s="24"/>
      <c r="I19" s="24"/>
      <c r="J19" s="31"/>
    </row>
    <row r="20" spans="1:10" x14ac:dyDescent="0.35">
      <c r="A20" s="39" t="s">
        <v>9</v>
      </c>
      <c r="B20" s="39" t="s">
        <v>12</v>
      </c>
      <c r="C20" s="39">
        <v>130243</v>
      </c>
      <c r="D20" s="40" t="s">
        <v>62</v>
      </c>
      <c r="E20" s="27" t="s">
        <v>0</v>
      </c>
      <c r="F20" s="41">
        <v>8.3000000000000007</v>
      </c>
      <c r="G20" s="44"/>
      <c r="H20" s="44"/>
      <c r="I20" s="27">
        <f t="shared" ref="I20" si="2">(H20+G20)*F20</f>
        <v>0</v>
      </c>
      <c r="J20" s="27">
        <f t="shared" ref="J20" si="3">I20*1.27</f>
        <v>0</v>
      </c>
    </row>
    <row r="21" spans="1:10" x14ac:dyDescent="0.35">
      <c r="A21" s="12"/>
      <c r="B21" s="9"/>
      <c r="C21" s="9"/>
      <c r="D21" s="10"/>
      <c r="E21" s="13"/>
      <c r="F21" s="18"/>
      <c r="G21" s="23"/>
      <c r="H21" s="25"/>
      <c r="I21" s="25"/>
      <c r="J21" s="32"/>
    </row>
    <row r="22" spans="1:10" x14ac:dyDescent="0.35">
      <c r="A22" s="6">
        <v>5</v>
      </c>
      <c r="B22" s="14" t="s">
        <v>4</v>
      </c>
      <c r="C22" s="7"/>
      <c r="D22" s="7"/>
      <c r="E22" s="7"/>
      <c r="F22" s="35"/>
      <c r="G22" s="37"/>
      <c r="H22" s="24"/>
      <c r="I22" s="24"/>
      <c r="J22" s="31"/>
    </row>
    <row r="23" spans="1:10" x14ac:dyDescent="0.35">
      <c r="A23" s="39" t="s">
        <v>26</v>
      </c>
      <c r="B23" s="39" t="s">
        <v>12</v>
      </c>
      <c r="C23" s="39">
        <v>100849</v>
      </c>
      <c r="D23" s="40" t="s">
        <v>28</v>
      </c>
      <c r="E23" s="39" t="s">
        <v>5</v>
      </c>
      <c r="F23" s="41">
        <v>1</v>
      </c>
      <c r="G23" s="44"/>
      <c r="H23" s="44"/>
      <c r="I23" s="27">
        <f t="shared" ref="I23:I24" si="4">(H23+G23)*F23</f>
        <v>0</v>
      </c>
      <c r="J23" s="27">
        <f t="shared" ref="J23:J24" si="5">I23*1.27</f>
        <v>0</v>
      </c>
    </row>
    <row r="24" spans="1:10" x14ac:dyDescent="0.35">
      <c r="A24" s="39" t="s">
        <v>27</v>
      </c>
      <c r="B24" s="39" t="s">
        <v>12</v>
      </c>
      <c r="C24" s="39">
        <v>86902</v>
      </c>
      <c r="D24" s="40" t="s">
        <v>60</v>
      </c>
      <c r="E24" s="39" t="s">
        <v>5</v>
      </c>
      <c r="F24" s="41">
        <v>1</v>
      </c>
      <c r="G24" s="44"/>
      <c r="H24" s="44"/>
      <c r="I24" s="27">
        <f t="shared" si="4"/>
        <v>0</v>
      </c>
      <c r="J24" s="27">
        <f t="shared" si="5"/>
        <v>0</v>
      </c>
    </row>
    <row r="25" spans="1:10" x14ac:dyDescent="0.35">
      <c r="A25" s="8"/>
      <c r="B25" s="11"/>
      <c r="C25" s="9"/>
      <c r="D25" s="10"/>
      <c r="E25" s="9"/>
      <c r="F25" s="17"/>
      <c r="G25" s="23"/>
      <c r="H25" s="23"/>
      <c r="I25" s="23"/>
      <c r="J25" s="30"/>
    </row>
    <row r="26" spans="1:10" x14ac:dyDescent="0.35">
      <c r="A26" s="6">
        <v>7</v>
      </c>
      <c r="B26" s="14" t="s">
        <v>6</v>
      </c>
      <c r="C26" s="7"/>
      <c r="D26" s="7"/>
      <c r="E26" s="7"/>
      <c r="F26" s="35"/>
      <c r="G26" s="37"/>
      <c r="H26" s="24"/>
      <c r="I26" s="24"/>
      <c r="J26" s="31"/>
    </row>
    <row r="27" spans="1:10" ht="25" x14ac:dyDescent="0.35">
      <c r="A27" s="39" t="s">
        <v>29</v>
      </c>
      <c r="B27" s="39" t="s">
        <v>12</v>
      </c>
      <c r="C27" s="39">
        <v>95547</v>
      </c>
      <c r="D27" s="40" t="s">
        <v>34</v>
      </c>
      <c r="E27" s="39" t="s">
        <v>5</v>
      </c>
      <c r="F27" s="41">
        <v>1</v>
      </c>
      <c r="G27" s="44"/>
      <c r="H27" s="44"/>
      <c r="I27" s="27">
        <f t="shared" ref="I27:I30" si="6">(H27+G27)*F27</f>
        <v>0</v>
      </c>
      <c r="J27" s="27">
        <f t="shared" ref="J27:J30" si="7">I27*1.27</f>
        <v>0</v>
      </c>
    </row>
    <row r="28" spans="1:10" ht="24.75" customHeight="1" x14ac:dyDescent="0.35">
      <c r="A28" s="39" t="s">
        <v>30</v>
      </c>
      <c r="B28" s="39" t="s">
        <v>25</v>
      </c>
      <c r="C28" s="39" t="s">
        <v>24</v>
      </c>
      <c r="D28" s="40" t="s">
        <v>7</v>
      </c>
      <c r="E28" s="39" t="s">
        <v>5</v>
      </c>
      <c r="F28" s="41">
        <v>1</v>
      </c>
      <c r="G28" s="44"/>
      <c r="H28" s="44"/>
      <c r="I28" s="27">
        <f t="shared" si="6"/>
        <v>0</v>
      </c>
      <c r="J28" s="27">
        <f t="shared" si="7"/>
        <v>0</v>
      </c>
    </row>
    <row r="29" spans="1:10" s="5" customFormat="1" ht="26.25" customHeight="1" x14ac:dyDescent="0.35">
      <c r="A29" s="39" t="s">
        <v>79</v>
      </c>
      <c r="B29" s="39" t="s">
        <v>25</v>
      </c>
      <c r="C29" s="39" t="s">
        <v>24</v>
      </c>
      <c r="D29" s="40" t="s">
        <v>8</v>
      </c>
      <c r="E29" s="39" t="s">
        <v>5</v>
      </c>
      <c r="F29" s="41">
        <v>1</v>
      </c>
      <c r="G29" s="44"/>
      <c r="H29" s="44"/>
      <c r="I29" s="27">
        <f t="shared" si="6"/>
        <v>0</v>
      </c>
      <c r="J29" s="27">
        <f t="shared" si="7"/>
        <v>0</v>
      </c>
    </row>
    <row r="30" spans="1:10" x14ac:dyDescent="0.35">
      <c r="A30" s="39" t="s">
        <v>86</v>
      </c>
      <c r="B30" s="39" t="s">
        <v>21</v>
      </c>
      <c r="C30" s="39">
        <v>140170</v>
      </c>
      <c r="D30" s="40" t="s">
        <v>35</v>
      </c>
      <c r="E30" s="39" t="s">
        <v>0</v>
      </c>
      <c r="F30" s="41">
        <f>0.5*1</f>
        <v>0.5</v>
      </c>
      <c r="G30" s="44"/>
      <c r="H30" s="44"/>
      <c r="I30" s="27">
        <f t="shared" si="6"/>
        <v>0</v>
      </c>
      <c r="J30" s="27">
        <f t="shared" si="7"/>
        <v>0</v>
      </c>
    </row>
    <row r="31" spans="1:10" s="5" customFormat="1" ht="15.5" x14ac:dyDescent="0.35">
      <c r="A31" s="8"/>
      <c r="B31" s="11"/>
      <c r="C31" s="9"/>
      <c r="D31" s="10"/>
      <c r="E31" s="9"/>
      <c r="F31" s="17"/>
      <c r="G31" s="23"/>
      <c r="H31" s="23"/>
      <c r="I31" s="23"/>
      <c r="J31" s="30"/>
    </row>
    <row r="32" spans="1:10" x14ac:dyDescent="0.35">
      <c r="A32" s="6">
        <v>8</v>
      </c>
      <c r="B32" s="14" t="s">
        <v>61</v>
      </c>
      <c r="C32" s="7"/>
      <c r="D32" s="7"/>
      <c r="E32" s="7"/>
      <c r="F32" s="35"/>
      <c r="G32" s="37"/>
      <c r="H32" s="24"/>
      <c r="I32" s="24"/>
      <c r="J32" s="31"/>
    </row>
    <row r="33" spans="1:10" x14ac:dyDescent="0.35">
      <c r="A33" s="39" t="s">
        <v>31</v>
      </c>
      <c r="B33" s="39" t="s">
        <v>25</v>
      </c>
      <c r="C33" s="39" t="s">
        <v>24</v>
      </c>
      <c r="D33" s="40" t="s">
        <v>64</v>
      </c>
      <c r="E33" s="39" t="s">
        <v>5</v>
      </c>
      <c r="F33" s="41">
        <v>1</v>
      </c>
      <c r="G33" s="44"/>
      <c r="H33" s="44"/>
      <c r="I33" s="27">
        <f t="shared" ref="I33:I36" si="8">(H33+G33)*F33</f>
        <v>0</v>
      </c>
      <c r="J33" s="27">
        <f t="shared" ref="J33:J36" si="9">I33*1.27</f>
        <v>0</v>
      </c>
    </row>
    <row r="34" spans="1:10" x14ac:dyDescent="0.35">
      <c r="A34" s="39" t="s">
        <v>41</v>
      </c>
      <c r="B34" s="39" t="s">
        <v>25</v>
      </c>
      <c r="C34" s="39" t="s">
        <v>24</v>
      </c>
      <c r="D34" s="40" t="s">
        <v>65</v>
      </c>
      <c r="E34" s="39" t="s">
        <v>5</v>
      </c>
      <c r="F34" s="41">
        <v>2</v>
      </c>
      <c r="G34" s="44"/>
      <c r="H34" s="44"/>
      <c r="I34" s="27">
        <f t="shared" ref="I34" si="10">(H34+G34)*F34</f>
        <v>0</v>
      </c>
      <c r="J34" s="27">
        <f t="shared" ref="J34" si="11">I34*1.27</f>
        <v>0</v>
      </c>
    </row>
    <row r="35" spans="1:10" x14ac:dyDescent="0.35">
      <c r="A35" s="39" t="s">
        <v>44</v>
      </c>
      <c r="B35" s="39" t="s">
        <v>21</v>
      </c>
      <c r="C35" s="39">
        <v>70290</v>
      </c>
      <c r="D35" s="40" t="s">
        <v>90</v>
      </c>
      <c r="E35" s="39" t="s">
        <v>5</v>
      </c>
      <c r="F35" s="41">
        <v>1</v>
      </c>
      <c r="G35" s="44"/>
      <c r="H35" s="44"/>
      <c r="I35" s="27">
        <f t="shared" ref="I35" si="12">(H35+G35)*F35</f>
        <v>0</v>
      </c>
      <c r="J35" s="27">
        <f t="shared" ref="J35" si="13">I35*1.27</f>
        <v>0</v>
      </c>
    </row>
    <row r="36" spans="1:10" x14ac:dyDescent="0.35">
      <c r="A36" s="39" t="s">
        <v>45</v>
      </c>
      <c r="B36" s="39" t="s">
        <v>21</v>
      </c>
      <c r="C36" s="39">
        <v>170598</v>
      </c>
      <c r="D36" s="40" t="s">
        <v>66</v>
      </c>
      <c r="E36" s="39" t="s">
        <v>5</v>
      </c>
      <c r="F36" s="41">
        <f>28*2</f>
        <v>56</v>
      </c>
      <c r="G36" s="44"/>
      <c r="H36" s="44"/>
      <c r="I36" s="27">
        <f t="shared" si="8"/>
        <v>0</v>
      </c>
      <c r="J36" s="27">
        <f t="shared" si="9"/>
        <v>0</v>
      </c>
    </row>
    <row r="38" spans="1:10" x14ac:dyDescent="0.35">
      <c r="A38" s="51" t="s">
        <v>67</v>
      </c>
      <c r="B38" s="51"/>
      <c r="C38" s="51"/>
      <c r="D38" s="51"/>
      <c r="E38" s="51"/>
      <c r="F38" s="51"/>
      <c r="G38" s="51"/>
      <c r="H38" s="51"/>
      <c r="I38" s="51"/>
      <c r="J38" s="33">
        <f>SUM(J39:J68)</f>
        <v>0</v>
      </c>
    </row>
    <row r="39" spans="1:10" x14ac:dyDescent="0.35">
      <c r="A39" s="6">
        <v>1</v>
      </c>
      <c r="B39" s="14" t="s">
        <v>2</v>
      </c>
      <c r="C39" s="7"/>
      <c r="D39" s="7"/>
      <c r="E39" s="7"/>
      <c r="F39" s="35"/>
      <c r="G39" s="37"/>
      <c r="H39" s="24"/>
      <c r="I39" s="24"/>
      <c r="J39" s="31"/>
    </row>
    <row r="40" spans="1:10" x14ac:dyDescent="0.35">
      <c r="A40" s="39" t="s">
        <v>9</v>
      </c>
      <c r="B40" s="39" t="s">
        <v>12</v>
      </c>
      <c r="C40" s="39">
        <v>130243</v>
      </c>
      <c r="D40" s="40" t="s">
        <v>62</v>
      </c>
      <c r="E40" s="27" t="s">
        <v>0</v>
      </c>
      <c r="F40" s="41">
        <v>3</v>
      </c>
      <c r="G40" s="44"/>
      <c r="H40" s="44"/>
      <c r="I40" s="27">
        <f t="shared" ref="I40" si="14">(H40+G40)*F40</f>
        <v>0</v>
      </c>
      <c r="J40" s="27">
        <f t="shared" ref="J40" si="15">I40*1.27</f>
        <v>0</v>
      </c>
    </row>
    <row r="41" spans="1:10" x14ac:dyDescent="0.35">
      <c r="A41" s="8"/>
      <c r="B41" s="11"/>
      <c r="C41" s="9"/>
      <c r="D41" s="10"/>
      <c r="E41" s="9"/>
      <c r="F41" s="17"/>
      <c r="G41" s="23"/>
      <c r="H41" s="23"/>
      <c r="I41" s="23"/>
      <c r="J41" s="30"/>
    </row>
    <row r="42" spans="1:10" x14ac:dyDescent="0.35">
      <c r="A42" s="6">
        <v>2</v>
      </c>
      <c r="B42" s="14" t="s">
        <v>3</v>
      </c>
      <c r="C42" s="7"/>
      <c r="D42" s="7"/>
      <c r="E42" s="7"/>
      <c r="F42" s="35"/>
      <c r="G42" s="37"/>
      <c r="H42" s="24"/>
      <c r="I42" s="24"/>
      <c r="J42" s="31"/>
    </row>
    <row r="43" spans="1:10" ht="15" customHeight="1" x14ac:dyDescent="0.35">
      <c r="A43" s="39" t="s">
        <v>22</v>
      </c>
      <c r="B43" s="39" t="s">
        <v>12</v>
      </c>
      <c r="C43" s="39">
        <v>97622</v>
      </c>
      <c r="D43" s="40" t="s">
        <v>83</v>
      </c>
      <c r="E43" s="39" t="s">
        <v>84</v>
      </c>
      <c r="F43" s="41">
        <f>0.3*2.1</f>
        <v>0.63</v>
      </c>
      <c r="G43" s="44"/>
      <c r="H43" s="44"/>
      <c r="I43" s="27">
        <f t="shared" ref="I43" si="16">(H43+G43)*F43</f>
        <v>0</v>
      </c>
      <c r="J43" s="27">
        <f t="shared" ref="J43" si="17">I43*1.27</f>
        <v>0</v>
      </c>
    </row>
    <row r="44" spans="1:10" ht="15" customHeight="1" x14ac:dyDescent="0.35">
      <c r="A44" s="39" t="s">
        <v>23</v>
      </c>
      <c r="B44" s="39" t="s">
        <v>21</v>
      </c>
      <c r="C44" s="39">
        <v>10107</v>
      </c>
      <c r="D44" s="40" t="s">
        <v>85</v>
      </c>
      <c r="E44" s="39" t="s">
        <v>84</v>
      </c>
      <c r="F44" s="41">
        <f>F43</f>
        <v>0.63</v>
      </c>
      <c r="G44" s="44"/>
      <c r="H44" s="44"/>
      <c r="I44" s="27">
        <f t="shared" ref="I44" si="18">(H44+G44)*F44</f>
        <v>0</v>
      </c>
      <c r="J44" s="27">
        <f t="shared" ref="J44" si="19">I44*1.27</f>
        <v>0</v>
      </c>
    </row>
    <row r="45" spans="1:10" x14ac:dyDescent="0.35">
      <c r="A45" s="8"/>
      <c r="B45" s="11"/>
      <c r="C45" s="9"/>
      <c r="D45" s="10"/>
      <c r="E45" s="9"/>
      <c r="F45" s="17"/>
      <c r="G45" s="23"/>
      <c r="H45" s="23"/>
      <c r="I45" s="23"/>
      <c r="J45" s="30"/>
    </row>
    <row r="46" spans="1:10" x14ac:dyDescent="0.35">
      <c r="A46" s="6">
        <v>6</v>
      </c>
      <c r="B46" s="14" t="s">
        <v>68</v>
      </c>
      <c r="C46" s="7"/>
      <c r="D46" s="7"/>
      <c r="E46" s="7"/>
      <c r="F46" s="35"/>
      <c r="G46" s="37"/>
      <c r="H46" s="24"/>
      <c r="I46" s="24"/>
      <c r="J46" s="31"/>
    </row>
    <row r="47" spans="1:10" x14ac:dyDescent="0.35">
      <c r="A47" s="39" t="s">
        <v>32</v>
      </c>
      <c r="B47" s="39" t="s">
        <v>12</v>
      </c>
      <c r="C47" s="39">
        <v>100849</v>
      </c>
      <c r="D47" s="40" t="s">
        <v>28</v>
      </c>
      <c r="E47" s="39" t="s">
        <v>5</v>
      </c>
      <c r="F47" s="41">
        <v>5</v>
      </c>
      <c r="G47" s="44"/>
      <c r="H47" s="44"/>
      <c r="I47" s="27">
        <f t="shared" ref="I47:I51" si="20">(H47+G47)*F47</f>
        <v>0</v>
      </c>
      <c r="J47" s="27">
        <f t="shared" ref="J47:J51" si="21">I47*1.27</f>
        <v>0</v>
      </c>
    </row>
    <row r="48" spans="1:10" x14ac:dyDescent="0.35">
      <c r="A48" s="39" t="s">
        <v>33</v>
      </c>
      <c r="B48" s="39" t="s">
        <v>25</v>
      </c>
      <c r="C48" s="39" t="s">
        <v>24</v>
      </c>
      <c r="D48" s="40" t="s">
        <v>99</v>
      </c>
      <c r="E48" s="39" t="s">
        <v>5</v>
      </c>
      <c r="F48" s="41">
        <v>1</v>
      </c>
      <c r="G48" s="44"/>
      <c r="H48" s="44"/>
      <c r="I48" s="27">
        <f t="shared" si="20"/>
        <v>0</v>
      </c>
      <c r="J48" s="27">
        <f t="shared" si="21"/>
        <v>0</v>
      </c>
    </row>
    <row r="49" spans="1:10" x14ac:dyDescent="0.35">
      <c r="A49" s="39" t="s">
        <v>46</v>
      </c>
      <c r="B49" s="39" t="s">
        <v>12</v>
      </c>
      <c r="C49" s="39">
        <v>100858</v>
      </c>
      <c r="D49" s="40" t="s">
        <v>91</v>
      </c>
      <c r="E49" s="39" t="s">
        <v>5</v>
      </c>
      <c r="F49" s="41">
        <v>2</v>
      </c>
      <c r="G49" s="44"/>
      <c r="H49" s="44"/>
      <c r="I49" s="27">
        <f t="shared" ref="I49:I50" si="22">(H49+G49)*F49</f>
        <v>0</v>
      </c>
      <c r="J49" s="27">
        <f t="shared" ref="J49:J50" si="23">I49*1.27</f>
        <v>0</v>
      </c>
    </row>
    <row r="50" spans="1:10" x14ac:dyDescent="0.35">
      <c r="A50" s="39" t="s">
        <v>47</v>
      </c>
      <c r="B50" s="39" t="s">
        <v>25</v>
      </c>
      <c r="C50" s="39" t="s">
        <v>24</v>
      </c>
      <c r="D50" s="40" t="s">
        <v>93</v>
      </c>
      <c r="E50" s="39" t="s">
        <v>5</v>
      </c>
      <c r="F50" s="41">
        <v>5</v>
      </c>
      <c r="G50" s="44"/>
      <c r="H50" s="44"/>
      <c r="I50" s="27">
        <f t="shared" si="22"/>
        <v>0</v>
      </c>
      <c r="J50" s="27">
        <f t="shared" si="23"/>
        <v>0</v>
      </c>
    </row>
    <row r="51" spans="1:10" x14ac:dyDescent="0.35">
      <c r="A51" s="39" t="s">
        <v>92</v>
      </c>
      <c r="B51" s="39" t="s">
        <v>12</v>
      </c>
      <c r="C51" s="39">
        <v>86910</v>
      </c>
      <c r="D51" s="40" t="s">
        <v>69</v>
      </c>
      <c r="E51" s="39" t="s">
        <v>5</v>
      </c>
      <c r="F51" s="41">
        <v>5</v>
      </c>
      <c r="G51" s="44"/>
      <c r="H51" s="44"/>
      <c r="I51" s="27">
        <f t="shared" si="20"/>
        <v>0</v>
      </c>
      <c r="J51" s="27">
        <f t="shared" si="21"/>
        <v>0</v>
      </c>
    </row>
    <row r="52" spans="1:10" x14ac:dyDescent="0.35">
      <c r="A52" s="8"/>
      <c r="B52" s="11"/>
      <c r="C52" s="9"/>
      <c r="D52" s="10"/>
      <c r="E52" s="9"/>
      <c r="F52" s="17"/>
      <c r="G52" s="23"/>
      <c r="H52" s="23"/>
      <c r="I52" s="23"/>
      <c r="J52" s="30"/>
    </row>
    <row r="53" spans="1:10" x14ac:dyDescent="0.35">
      <c r="A53" s="6">
        <v>7</v>
      </c>
      <c r="B53" s="14" t="s">
        <v>42</v>
      </c>
      <c r="C53" s="7"/>
      <c r="D53" s="7"/>
      <c r="E53" s="7"/>
      <c r="F53" s="35"/>
      <c r="G53" s="37"/>
      <c r="H53" s="24"/>
      <c r="I53" s="24"/>
      <c r="J53" s="31"/>
    </row>
    <row r="54" spans="1:10" x14ac:dyDescent="0.35">
      <c r="A54" s="39" t="s">
        <v>29</v>
      </c>
      <c r="B54" s="39" t="s">
        <v>25</v>
      </c>
      <c r="C54" s="39" t="s">
        <v>24</v>
      </c>
      <c r="D54" s="40" t="s">
        <v>43</v>
      </c>
      <c r="E54" s="39" t="s">
        <v>0</v>
      </c>
      <c r="F54" s="41">
        <f>(1.6*0.6)+(2.3*0.6)</f>
        <v>2.34</v>
      </c>
      <c r="G54" s="44"/>
      <c r="H54" s="44"/>
      <c r="I54" s="27">
        <f t="shared" ref="I54" si="24">(H54+G54)*F54</f>
        <v>0</v>
      </c>
      <c r="J54" s="27">
        <f t="shared" ref="J54" si="25">I54*1.27</f>
        <v>0</v>
      </c>
    </row>
    <row r="55" spans="1:10" x14ac:dyDescent="0.35">
      <c r="A55" s="8"/>
      <c r="B55" s="11"/>
      <c r="C55" s="9"/>
      <c r="D55" s="10"/>
      <c r="E55" s="9"/>
      <c r="F55" s="17"/>
      <c r="G55" s="23"/>
      <c r="H55" s="23"/>
      <c r="I55" s="23"/>
      <c r="J55" s="30"/>
    </row>
    <row r="56" spans="1:10" x14ac:dyDescent="0.35">
      <c r="A56" s="6">
        <v>9</v>
      </c>
      <c r="B56" s="14" t="s">
        <v>6</v>
      </c>
      <c r="C56" s="7"/>
      <c r="D56" s="7"/>
      <c r="E56" s="7"/>
      <c r="F56" s="35"/>
      <c r="G56" s="37"/>
      <c r="H56" s="24"/>
      <c r="I56" s="24"/>
      <c r="J56" s="31"/>
    </row>
    <row r="57" spans="1:10" ht="25" x14ac:dyDescent="0.35">
      <c r="A57" s="39" t="s">
        <v>36</v>
      </c>
      <c r="B57" s="39" t="s">
        <v>12</v>
      </c>
      <c r="C57" s="39">
        <v>95547</v>
      </c>
      <c r="D57" s="40" t="s">
        <v>34</v>
      </c>
      <c r="E57" s="39" t="s">
        <v>5</v>
      </c>
      <c r="F57" s="41">
        <v>5</v>
      </c>
      <c r="G57" s="44"/>
      <c r="H57" s="44"/>
      <c r="I57" s="27">
        <f t="shared" ref="I57:I61" si="26">(H57+G57)*F57</f>
        <v>0</v>
      </c>
      <c r="J57" s="27">
        <f t="shared" ref="J57:J61" si="27">I57*1.27</f>
        <v>0</v>
      </c>
    </row>
    <row r="58" spans="1:10" x14ac:dyDescent="0.35">
      <c r="A58" s="39" t="s">
        <v>37</v>
      </c>
      <c r="B58" s="39" t="s">
        <v>25</v>
      </c>
      <c r="C58" s="39" t="s">
        <v>24</v>
      </c>
      <c r="D58" s="40" t="s">
        <v>94</v>
      </c>
      <c r="E58" s="39" t="s">
        <v>5</v>
      </c>
      <c r="F58" s="41">
        <v>1</v>
      </c>
      <c r="G58" s="44"/>
      <c r="H58" s="44"/>
      <c r="I58" s="27">
        <f t="shared" ref="I58" si="28">(H58+G58)*F58</f>
        <v>0</v>
      </c>
      <c r="J58" s="27">
        <f t="shared" ref="J58" si="29">I58*1.27</f>
        <v>0</v>
      </c>
    </row>
    <row r="59" spans="1:10" ht="31.5" customHeight="1" x14ac:dyDescent="0.35">
      <c r="A59" s="39" t="s">
        <v>38</v>
      </c>
      <c r="B59" s="39" t="s">
        <v>25</v>
      </c>
      <c r="C59" s="39" t="s">
        <v>24</v>
      </c>
      <c r="D59" s="40" t="s">
        <v>7</v>
      </c>
      <c r="E59" s="39" t="s">
        <v>5</v>
      </c>
      <c r="F59" s="41">
        <v>2</v>
      </c>
      <c r="G59" s="44"/>
      <c r="H59" s="44"/>
      <c r="I59" s="27">
        <f t="shared" si="26"/>
        <v>0</v>
      </c>
      <c r="J59" s="27">
        <f t="shared" si="27"/>
        <v>0</v>
      </c>
    </row>
    <row r="60" spans="1:10" s="5" customFormat="1" ht="31.5" customHeight="1" x14ac:dyDescent="0.35">
      <c r="A60" s="39" t="s">
        <v>39</v>
      </c>
      <c r="B60" s="39" t="s">
        <v>25</v>
      </c>
      <c r="C60" s="39" t="s">
        <v>24</v>
      </c>
      <c r="D60" s="40" t="s">
        <v>8</v>
      </c>
      <c r="E60" s="39" t="s">
        <v>5</v>
      </c>
      <c r="F60" s="41">
        <v>6</v>
      </c>
      <c r="G60" s="44"/>
      <c r="H60" s="44"/>
      <c r="I60" s="27">
        <f t="shared" si="26"/>
        <v>0</v>
      </c>
      <c r="J60" s="27">
        <f t="shared" si="27"/>
        <v>0</v>
      </c>
    </row>
    <row r="61" spans="1:10" x14ac:dyDescent="0.35">
      <c r="A61" s="39" t="s">
        <v>80</v>
      </c>
      <c r="B61" s="39" t="s">
        <v>21</v>
      </c>
      <c r="C61" s="39">
        <v>140170</v>
      </c>
      <c r="D61" s="40" t="s">
        <v>35</v>
      </c>
      <c r="E61" s="39" t="s">
        <v>0</v>
      </c>
      <c r="F61" s="41">
        <f>0.5*1*6</f>
        <v>3</v>
      </c>
      <c r="G61" s="44"/>
      <c r="H61" s="44"/>
      <c r="I61" s="27">
        <f t="shared" si="26"/>
        <v>0</v>
      </c>
      <c r="J61" s="27">
        <f t="shared" si="27"/>
        <v>0</v>
      </c>
    </row>
    <row r="62" spans="1:10" x14ac:dyDescent="0.35">
      <c r="A62" s="39" t="s">
        <v>95</v>
      </c>
      <c r="B62" s="39" t="s">
        <v>25</v>
      </c>
      <c r="C62" s="39" t="s">
        <v>24</v>
      </c>
      <c r="D62" s="40" t="s">
        <v>70</v>
      </c>
      <c r="E62" s="39" t="s">
        <v>5</v>
      </c>
      <c r="F62" s="41">
        <v>2</v>
      </c>
      <c r="G62" s="44"/>
      <c r="H62" s="44"/>
      <c r="I62" s="27">
        <f t="shared" ref="I62" si="30">(H62+G62)*F62</f>
        <v>0</v>
      </c>
      <c r="J62" s="27">
        <f t="shared" ref="J62" si="31">I62*1.27</f>
        <v>0</v>
      </c>
    </row>
    <row r="63" spans="1:10" s="5" customFormat="1" ht="15.5" x14ac:dyDescent="0.35">
      <c r="A63" s="8"/>
      <c r="B63" s="11"/>
      <c r="C63" s="9"/>
      <c r="D63" s="10"/>
      <c r="E63" s="9"/>
      <c r="F63" s="17"/>
      <c r="G63" s="23"/>
      <c r="H63" s="23"/>
      <c r="I63" s="23"/>
      <c r="J63" s="30"/>
    </row>
    <row r="64" spans="1:10" x14ac:dyDescent="0.35">
      <c r="A64" s="6">
        <v>10</v>
      </c>
      <c r="B64" s="14" t="s">
        <v>61</v>
      </c>
      <c r="C64" s="7"/>
      <c r="D64" s="7"/>
      <c r="E64" s="7"/>
      <c r="F64" s="35"/>
      <c r="G64" s="37"/>
      <c r="H64" s="24"/>
      <c r="I64" s="24"/>
      <c r="J64" s="31"/>
    </row>
    <row r="65" spans="1:10" x14ac:dyDescent="0.35">
      <c r="A65" s="39" t="s">
        <v>40</v>
      </c>
      <c r="B65" s="39" t="s">
        <v>25</v>
      </c>
      <c r="C65" s="39" t="s">
        <v>24</v>
      </c>
      <c r="D65" s="40" t="s">
        <v>71</v>
      </c>
      <c r="E65" s="39" t="s">
        <v>54</v>
      </c>
      <c r="F65" s="41">
        <v>1</v>
      </c>
      <c r="G65" s="44"/>
      <c r="H65" s="44"/>
      <c r="I65" s="27">
        <f t="shared" ref="I65:I68" si="32">(H65+G65)*F65</f>
        <v>0</v>
      </c>
      <c r="J65" s="27">
        <f t="shared" ref="J65:J68" si="33">I65*1.27</f>
        <v>0</v>
      </c>
    </row>
    <row r="66" spans="1:10" x14ac:dyDescent="0.35">
      <c r="A66" s="39" t="s">
        <v>81</v>
      </c>
      <c r="B66" s="39" t="s">
        <v>25</v>
      </c>
      <c r="C66" s="39" t="s">
        <v>24</v>
      </c>
      <c r="D66" s="40" t="s">
        <v>96</v>
      </c>
      <c r="E66" s="39" t="s">
        <v>0</v>
      </c>
      <c r="F66" s="41">
        <v>1.2</v>
      </c>
      <c r="G66" s="44"/>
      <c r="H66" s="44"/>
      <c r="I66" s="27">
        <f t="shared" ref="I66:I67" si="34">(H66+G66)*F66</f>
        <v>0</v>
      </c>
      <c r="J66" s="27">
        <f t="shared" ref="J66:J67" si="35">I66*1.27</f>
        <v>0</v>
      </c>
    </row>
    <row r="67" spans="1:10" x14ac:dyDescent="0.35">
      <c r="A67" s="39" t="s">
        <v>97</v>
      </c>
      <c r="B67" s="39" t="s">
        <v>21</v>
      </c>
      <c r="C67" s="39">
        <v>70290</v>
      </c>
      <c r="D67" s="40" t="s">
        <v>90</v>
      </c>
      <c r="E67" s="39" t="s">
        <v>5</v>
      </c>
      <c r="F67" s="41">
        <v>1</v>
      </c>
      <c r="G67" s="44"/>
      <c r="H67" s="44"/>
      <c r="I67" s="27">
        <f t="shared" si="34"/>
        <v>0</v>
      </c>
      <c r="J67" s="27">
        <f t="shared" si="35"/>
        <v>0</v>
      </c>
    </row>
    <row r="68" spans="1:10" x14ac:dyDescent="0.35">
      <c r="A68" s="39" t="s">
        <v>98</v>
      </c>
      <c r="B68" s="39" t="s">
        <v>21</v>
      </c>
      <c r="C68" s="39">
        <v>170598</v>
      </c>
      <c r="D68" s="40" t="s">
        <v>66</v>
      </c>
      <c r="E68" s="39" t="s">
        <v>5</v>
      </c>
      <c r="F68" s="41">
        <f>28*2</f>
        <v>56</v>
      </c>
      <c r="G68" s="44"/>
      <c r="H68" s="44"/>
      <c r="I68" s="27">
        <f t="shared" si="32"/>
        <v>0</v>
      </c>
      <c r="J68" s="27">
        <f t="shared" si="33"/>
        <v>0</v>
      </c>
    </row>
    <row r="70" spans="1:10" x14ac:dyDescent="0.35">
      <c r="A70" s="51" t="s">
        <v>72</v>
      </c>
      <c r="B70" s="51"/>
      <c r="C70" s="51"/>
      <c r="D70" s="51"/>
      <c r="E70" s="51"/>
      <c r="F70" s="51"/>
      <c r="G70" s="51"/>
      <c r="H70" s="51"/>
      <c r="I70" s="51"/>
      <c r="J70" s="33">
        <f>SUM(J71:J100)</f>
        <v>0</v>
      </c>
    </row>
    <row r="71" spans="1:10" x14ac:dyDescent="0.35">
      <c r="A71" s="6">
        <v>1</v>
      </c>
      <c r="B71" s="14" t="s">
        <v>2</v>
      </c>
      <c r="C71" s="7"/>
      <c r="D71" s="7"/>
      <c r="E71" s="7"/>
      <c r="F71" s="35"/>
      <c r="G71" s="37"/>
      <c r="H71" s="24"/>
      <c r="I71" s="24"/>
      <c r="J71" s="31"/>
    </row>
    <row r="72" spans="1:10" x14ac:dyDescent="0.35">
      <c r="A72" s="39" t="s">
        <v>9</v>
      </c>
      <c r="B72" s="39" t="s">
        <v>12</v>
      </c>
      <c r="C72" s="39">
        <v>130243</v>
      </c>
      <c r="D72" s="40" t="s">
        <v>62</v>
      </c>
      <c r="E72" s="27" t="s">
        <v>0</v>
      </c>
      <c r="F72" s="41">
        <v>4.5</v>
      </c>
      <c r="G72" s="44"/>
      <c r="H72" s="44"/>
      <c r="I72" s="27">
        <f t="shared" ref="I72" si="36">(H72+G72)*F72</f>
        <v>0</v>
      </c>
      <c r="J72" s="27">
        <f t="shared" ref="J72" si="37">I72*1.27</f>
        <v>0</v>
      </c>
    </row>
    <row r="73" spans="1:10" x14ac:dyDescent="0.35">
      <c r="A73" s="8"/>
      <c r="B73" s="11"/>
      <c r="C73" s="9"/>
      <c r="D73" s="10"/>
      <c r="E73" s="9"/>
      <c r="F73" s="17"/>
      <c r="G73" s="42"/>
      <c r="H73" s="42"/>
      <c r="I73" s="42"/>
      <c r="J73" s="43"/>
    </row>
    <row r="74" spans="1:10" x14ac:dyDescent="0.35">
      <c r="A74" s="6">
        <v>2</v>
      </c>
      <c r="B74" s="14" t="s">
        <v>3</v>
      </c>
      <c r="C74" s="7"/>
      <c r="D74" s="7"/>
      <c r="E74" s="7"/>
      <c r="F74" s="35"/>
      <c r="G74" s="37"/>
      <c r="H74" s="24"/>
      <c r="I74" s="24"/>
      <c r="J74" s="31"/>
    </row>
    <row r="75" spans="1:10" ht="15" customHeight="1" x14ac:dyDescent="0.35">
      <c r="A75" s="39" t="s">
        <v>22</v>
      </c>
      <c r="B75" s="39" t="s">
        <v>12</v>
      </c>
      <c r="C75" s="39">
        <v>97622</v>
      </c>
      <c r="D75" s="40" t="s">
        <v>83</v>
      </c>
      <c r="E75" s="39" t="s">
        <v>84</v>
      </c>
      <c r="F75" s="41">
        <f>0.3*2.1</f>
        <v>0.63</v>
      </c>
      <c r="G75" s="44"/>
      <c r="H75" s="44"/>
      <c r="I75" s="27">
        <f t="shared" ref="I75:I76" si="38">(H75+G75)*F75</f>
        <v>0</v>
      </c>
      <c r="J75" s="27">
        <f t="shared" ref="J75:J76" si="39">I75*1.27</f>
        <v>0</v>
      </c>
    </row>
    <row r="76" spans="1:10" ht="15" customHeight="1" x14ac:dyDescent="0.35">
      <c r="A76" s="39" t="s">
        <v>23</v>
      </c>
      <c r="B76" s="39" t="s">
        <v>21</v>
      </c>
      <c r="C76" s="39">
        <v>10107</v>
      </c>
      <c r="D76" s="40" t="s">
        <v>85</v>
      </c>
      <c r="E76" s="39" t="s">
        <v>84</v>
      </c>
      <c r="F76" s="41">
        <f>F75</f>
        <v>0.63</v>
      </c>
      <c r="G76" s="44"/>
      <c r="H76" s="44"/>
      <c r="I76" s="27">
        <f t="shared" si="38"/>
        <v>0</v>
      </c>
      <c r="J76" s="27">
        <f t="shared" si="39"/>
        <v>0</v>
      </c>
    </row>
    <row r="78" spans="1:10" x14ac:dyDescent="0.35">
      <c r="A78" s="6">
        <v>6</v>
      </c>
      <c r="B78" s="14" t="s">
        <v>68</v>
      </c>
      <c r="C78" s="7"/>
      <c r="D78" s="7"/>
      <c r="E78" s="7"/>
      <c r="F78" s="35"/>
      <c r="G78" s="37"/>
      <c r="H78" s="24"/>
      <c r="I78" s="24"/>
      <c r="J78" s="31"/>
    </row>
    <row r="79" spans="1:10" x14ac:dyDescent="0.35">
      <c r="A79" s="39" t="s">
        <v>32</v>
      </c>
      <c r="B79" s="39" t="s">
        <v>12</v>
      </c>
      <c r="C79" s="39">
        <v>100849</v>
      </c>
      <c r="D79" s="40" t="s">
        <v>28</v>
      </c>
      <c r="E79" s="39" t="s">
        <v>5</v>
      </c>
      <c r="F79" s="41">
        <v>5</v>
      </c>
      <c r="G79" s="44"/>
      <c r="H79" s="44"/>
      <c r="I79" s="27">
        <f t="shared" ref="I79:I83" si="40">(H79+G79)*F79</f>
        <v>0</v>
      </c>
      <c r="J79" s="27">
        <f t="shared" ref="J79:J83" si="41">I79*1.27</f>
        <v>0</v>
      </c>
    </row>
    <row r="80" spans="1:10" x14ac:dyDescent="0.35">
      <c r="A80" s="39" t="s">
        <v>33</v>
      </c>
      <c r="B80" s="39" t="s">
        <v>25</v>
      </c>
      <c r="C80" s="39" t="s">
        <v>24</v>
      </c>
      <c r="D80" s="40" t="s">
        <v>99</v>
      </c>
      <c r="E80" s="39" t="s">
        <v>5</v>
      </c>
      <c r="F80" s="41">
        <v>1</v>
      </c>
      <c r="G80" s="44"/>
      <c r="H80" s="44"/>
      <c r="I80" s="27">
        <f t="shared" si="40"/>
        <v>0</v>
      </c>
      <c r="J80" s="27">
        <f t="shared" si="41"/>
        <v>0</v>
      </c>
    </row>
    <row r="81" spans="1:10" x14ac:dyDescent="0.35">
      <c r="A81" s="39" t="s">
        <v>46</v>
      </c>
      <c r="B81" s="39" t="s">
        <v>12</v>
      </c>
      <c r="C81" s="39">
        <v>100858</v>
      </c>
      <c r="D81" s="40" t="s">
        <v>91</v>
      </c>
      <c r="E81" s="39" t="s">
        <v>5</v>
      </c>
      <c r="F81" s="41">
        <v>2</v>
      </c>
      <c r="G81" s="44"/>
      <c r="H81" s="44"/>
      <c r="I81" s="27">
        <f t="shared" ref="I81" si="42">(H81+G81)*F81</f>
        <v>0</v>
      </c>
      <c r="J81" s="27">
        <f t="shared" ref="J81" si="43">I81*1.27</f>
        <v>0</v>
      </c>
    </row>
    <row r="82" spans="1:10" x14ac:dyDescent="0.35">
      <c r="A82" s="39" t="s">
        <v>47</v>
      </c>
      <c r="B82" s="39" t="s">
        <v>25</v>
      </c>
      <c r="C82" s="39" t="s">
        <v>24</v>
      </c>
      <c r="D82" s="40" t="s">
        <v>93</v>
      </c>
      <c r="E82" s="39" t="s">
        <v>5</v>
      </c>
      <c r="F82" s="41">
        <v>5</v>
      </c>
      <c r="G82" s="44"/>
      <c r="H82" s="44"/>
      <c r="I82" s="27">
        <f t="shared" si="40"/>
        <v>0</v>
      </c>
      <c r="J82" s="27">
        <f t="shared" si="41"/>
        <v>0</v>
      </c>
    </row>
    <row r="83" spans="1:10" x14ac:dyDescent="0.35">
      <c r="A83" s="39" t="s">
        <v>92</v>
      </c>
      <c r="B83" s="39" t="s">
        <v>12</v>
      </c>
      <c r="C83" s="39">
        <v>86910</v>
      </c>
      <c r="D83" s="40" t="s">
        <v>69</v>
      </c>
      <c r="E83" s="39" t="s">
        <v>5</v>
      </c>
      <c r="F83" s="41">
        <v>5</v>
      </c>
      <c r="G83" s="44"/>
      <c r="H83" s="44"/>
      <c r="I83" s="27">
        <f t="shared" si="40"/>
        <v>0</v>
      </c>
      <c r="J83" s="27">
        <f t="shared" si="41"/>
        <v>0</v>
      </c>
    </row>
    <row r="84" spans="1:10" x14ac:dyDescent="0.35">
      <c r="A84" s="8"/>
      <c r="B84" s="11"/>
      <c r="C84" s="9"/>
      <c r="D84" s="10"/>
      <c r="E84" s="9"/>
      <c r="F84" s="17"/>
      <c r="G84" s="23"/>
      <c r="H84" s="23"/>
      <c r="I84" s="23"/>
      <c r="J84" s="30"/>
    </row>
    <row r="85" spans="1:10" x14ac:dyDescent="0.35">
      <c r="A85" s="6">
        <v>7</v>
      </c>
      <c r="B85" s="14" t="s">
        <v>42</v>
      </c>
      <c r="C85" s="7"/>
      <c r="D85" s="7"/>
      <c r="E85" s="7"/>
      <c r="F85" s="35"/>
      <c r="G85" s="37"/>
      <c r="H85" s="24"/>
      <c r="I85" s="24"/>
      <c r="J85" s="31"/>
    </row>
    <row r="86" spans="1:10" x14ac:dyDescent="0.35">
      <c r="A86" s="39" t="s">
        <v>29</v>
      </c>
      <c r="B86" s="39" t="s">
        <v>25</v>
      </c>
      <c r="C86" s="39" t="s">
        <v>24</v>
      </c>
      <c r="D86" s="40" t="s">
        <v>43</v>
      </c>
      <c r="E86" s="39" t="s">
        <v>0</v>
      </c>
      <c r="F86" s="41">
        <f>(1.6*0.6)+(2.3*0.6)</f>
        <v>2.34</v>
      </c>
      <c r="G86" s="44"/>
      <c r="H86" s="44"/>
      <c r="I86" s="27">
        <f t="shared" ref="I86" si="44">(H86+G86)*F86</f>
        <v>0</v>
      </c>
      <c r="J86" s="27">
        <f t="shared" ref="J86" si="45">I86*1.27</f>
        <v>0</v>
      </c>
    </row>
    <row r="87" spans="1:10" x14ac:dyDescent="0.35">
      <c r="A87" s="8"/>
      <c r="B87" s="11"/>
      <c r="C87" s="9"/>
      <c r="D87" s="10"/>
      <c r="E87" s="9"/>
      <c r="F87" s="17"/>
      <c r="G87" s="23"/>
      <c r="H87" s="23"/>
      <c r="I87" s="23"/>
      <c r="J87" s="30"/>
    </row>
    <row r="88" spans="1:10" x14ac:dyDescent="0.35">
      <c r="A88" s="6">
        <v>9</v>
      </c>
      <c r="B88" s="14" t="s">
        <v>6</v>
      </c>
      <c r="C88" s="7"/>
      <c r="D88" s="7"/>
      <c r="E88" s="7"/>
      <c r="F88" s="35"/>
      <c r="G88" s="37"/>
      <c r="H88" s="24"/>
      <c r="I88" s="24"/>
      <c r="J88" s="31"/>
    </row>
    <row r="89" spans="1:10" ht="25" x14ac:dyDescent="0.35">
      <c r="A89" s="39" t="s">
        <v>36</v>
      </c>
      <c r="B89" s="39" t="s">
        <v>12</v>
      </c>
      <c r="C89" s="39">
        <v>95547</v>
      </c>
      <c r="D89" s="40" t="s">
        <v>34</v>
      </c>
      <c r="E89" s="39" t="s">
        <v>5</v>
      </c>
      <c r="F89" s="41">
        <v>5</v>
      </c>
      <c r="G89" s="44"/>
      <c r="H89" s="44"/>
      <c r="I89" s="27">
        <f t="shared" ref="I89:I94" si="46">(H89+G89)*F89</f>
        <v>0</v>
      </c>
      <c r="J89" s="27">
        <f t="shared" ref="J89:J94" si="47">I89*1.27</f>
        <v>0</v>
      </c>
    </row>
    <row r="90" spans="1:10" x14ac:dyDescent="0.35">
      <c r="A90" s="39" t="s">
        <v>37</v>
      </c>
      <c r="B90" s="39" t="s">
        <v>25</v>
      </c>
      <c r="C90" s="39" t="s">
        <v>24</v>
      </c>
      <c r="D90" s="40" t="s">
        <v>94</v>
      </c>
      <c r="E90" s="39" t="s">
        <v>5</v>
      </c>
      <c r="F90" s="41">
        <v>1</v>
      </c>
      <c r="G90" s="44"/>
      <c r="H90" s="44"/>
      <c r="I90" s="27">
        <f t="shared" si="46"/>
        <v>0</v>
      </c>
      <c r="J90" s="27">
        <f t="shared" si="47"/>
        <v>0</v>
      </c>
    </row>
    <row r="91" spans="1:10" ht="27.75" customHeight="1" x14ac:dyDescent="0.35">
      <c r="A91" s="39" t="s">
        <v>38</v>
      </c>
      <c r="B91" s="39" t="s">
        <v>25</v>
      </c>
      <c r="C91" s="39" t="s">
        <v>24</v>
      </c>
      <c r="D91" s="40" t="s">
        <v>7</v>
      </c>
      <c r="E91" s="39" t="s">
        <v>5</v>
      </c>
      <c r="F91" s="41">
        <v>2</v>
      </c>
      <c r="G91" s="44"/>
      <c r="H91" s="44"/>
      <c r="I91" s="27">
        <f t="shared" si="46"/>
        <v>0</v>
      </c>
      <c r="J91" s="27">
        <f t="shared" si="47"/>
        <v>0</v>
      </c>
    </row>
    <row r="92" spans="1:10" s="5" customFormat="1" ht="30" customHeight="1" x14ac:dyDescent="0.35">
      <c r="A92" s="39" t="s">
        <v>39</v>
      </c>
      <c r="B92" s="39" t="s">
        <v>25</v>
      </c>
      <c r="C92" s="39" t="s">
        <v>24</v>
      </c>
      <c r="D92" s="40" t="s">
        <v>8</v>
      </c>
      <c r="E92" s="39" t="s">
        <v>5</v>
      </c>
      <c r="F92" s="41">
        <v>6</v>
      </c>
      <c r="G92" s="44"/>
      <c r="H92" s="44"/>
      <c r="I92" s="27">
        <f t="shared" si="46"/>
        <v>0</v>
      </c>
      <c r="J92" s="27">
        <f t="shared" si="47"/>
        <v>0</v>
      </c>
    </row>
    <row r="93" spans="1:10" x14ac:dyDescent="0.35">
      <c r="A93" s="39" t="s">
        <v>80</v>
      </c>
      <c r="B93" s="39" t="s">
        <v>21</v>
      </c>
      <c r="C93" s="39">
        <v>140170</v>
      </c>
      <c r="D93" s="40" t="s">
        <v>35</v>
      </c>
      <c r="E93" s="39" t="s">
        <v>0</v>
      </c>
      <c r="F93" s="41">
        <f>0.5*1*6</f>
        <v>3</v>
      </c>
      <c r="G93" s="44"/>
      <c r="H93" s="44"/>
      <c r="I93" s="27">
        <f t="shared" si="46"/>
        <v>0</v>
      </c>
      <c r="J93" s="27">
        <f t="shared" si="47"/>
        <v>0</v>
      </c>
    </row>
    <row r="94" spans="1:10" x14ac:dyDescent="0.35">
      <c r="A94" s="39" t="s">
        <v>95</v>
      </c>
      <c r="B94" s="39" t="s">
        <v>25</v>
      </c>
      <c r="C94" s="39" t="s">
        <v>24</v>
      </c>
      <c r="D94" s="40" t="s">
        <v>70</v>
      </c>
      <c r="E94" s="39" t="s">
        <v>5</v>
      </c>
      <c r="F94" s="41">
        <v>2</v>
      </c>
      <c r="G94" s="44"/>
      <c r="H94" s="44"/>
      <c r="I94" s="27">
        <f t="shared" si="46"/>
        <v>0</v>
      </c>
      <c r="J94" s="27">
        <f t="shared" si="47"/>
        <v>0</v>
      </c>
    </row>
    <row r="95" spans="1:10" s="5" customFormat="1" ht="15.5" x14ac:dyDescent="0.35">
      <c r="A95" s="8"/>
      <c r="B95" s="11"/>
      <c r="C95" s="9"/>
      <c r="D95" s="10"/>
      <c r="E95" s="9"/>
      <c r="F95" s="17"/>
      <c r="G95" s="23"/>
      <c r="H95" s="23"/>
      <c r="I95" s="23"/>
      <c r="J95" s="30"/>
    </row>
    <row r="96" spans="1:10" x14ac:dyDescent="0.35">
      <c r="A96" s="6">
        <v>10</v>
      </c>
      <c r="B96" s="14" t="s">
        <v>61</v>
      </c>
      <c r="C96" s="7"/>
      <c r="D96" s="7"/>
      <c r="E96" s="7"/>
      <c r="F96" s="35"/>
      <c r="G96" s="37"/>
      <c r="H96" s="24"/>
      <c r="I96" s="24"/>
      <c r="J96" s="31"/>
    </row>
    <row r="97" spans="1:10" x14ac:dyDescent="0.35">
      <c r="A97" s="39" t="s">
        <v>40</v>
      </c>
      <c r="B97" s="39" t="s">
        <v>25</v>
      </c>
      <c r="C97" s="39" t="s">
        <v>24</v>
      </c>
      <c r="D97" s="40" t="s">
        <v>71</v>
      </c>
      <c r="E97" s="39" t="s">
        <v>54</v>
      </c>
      <c r="F97" s="41">
        <v>1</v>
      </c>
      <c r="G97" s="44"/>
      <c r="H97" s="44"/>
      <c r="I97" s="27">
        <f t="shared" ref="I97:I100" si="48">(H97+G97)*F97</f>
        <v>0</v>
      </c>
      <c r="J97" s="27">
        <f t="shared" ref="J97:J100" si="49">I97*1.27</f>
        <v>0</v>
      </c>
    </row>
    <row r="98" spans="1:10" x14ac:dyDescent="0.35">
      <c r="A98" s="39" t="s">
        <v>81</v>
      </c>
      <c r="B98" s="39" t="s">
        <v>25</v>
      </c>
      <c r="C98" s="39" t="s">
        <v>24</v>
      </c>
      <c r="D98" s="40" t="s">
        <v>96</v>
      </c>
      <c r="E98" s="39" t="s">
        <v>0</v>
      </c>
      <c r="F98" s="41">
        <v>1.2</v>
      </c>
      <c r="G98" s="44"/>
      <c r="H98" s="44"/>
      <c r="I98" s="27">
        <f t="shared" si="48"/>
        <v>0</v>
      </c>
      <c r="J98" s="27">
        <f t="shared" si="49"/>
        <v>0</v>
      </c>
    </row>
    <row r="99" spans="1:10" x14ac:dyDescent="0.35">
      <c r="A99" s="39" t="s">
        <v>97</v>
      </c>
      <c r="B99" s="39" t="s">
        <v>21</v>
      </c>
      <c r="C99" s="39">
        <v>70290</v>
      </c>
      <c r="D99" s="40" t="s">
        <v>90</v>
      </c>
      <c r="E99" s="39" t="s">
        <v>5</v>
      </c>
      <c r="F99" s="41">
        <v>1</v>
      </c>
      <c r="G99" s="44"/>
      <c r="H99" s="44"/>
      <c r="I99" s="27">
        <f t="shared" si="48"/>
        <v>0</v>
      </c>
      <c r="J99" s="27">
        <f t="shared" si="49"/>
        <v>0</v>
      </c>
    </row>
    <row r="100" spans="1:10" x14ac:dyDescent="0.35">
      <c r="A100" s="39" t="s">
        <v>98</v>
      </c>
      <c r="B100" s="39" t="s">
        <v>21</v>
      </c>
      <c r="C100" s="39">
        <v>170598</v>
      </c>
      <c r="D100" s="40" t="s">
        <v>66</v>
      </c>
      <c r="E100" s="39" t="s">
        <v>5</v>
      </c>
      <c r="F100" s="41">
        <f>28*2</f>
        <v>56</v>
      </c>
      <c r="G100" s="44"/>
      <c r="H100" s="44"/>
      <c r="I100" s="27">
        <f t="shared" si="48"/>
        <v>0</v>
      </c>
      <c r="J100" s="27">
        <f t="shared" si="49"/>
        <v>0</v>
      </c>
    </row>
    <row r="102" spans="1:10" x14ac:dyDescent="0.35">
      <c r="A102" s="51" t="s">
        <v>73</v>
      </c>
      <c r="B102" s="51"/>
      <c r="C102" s="51"/>
      <c r="D102" s="51"/>
      <c r="E102" s="51"/>
      <c r="F102" s="51"/>
      <c r="G102" s="51"/>
      <c r="H102" s="51"/>
      <c r="I102" s="51"/>
      <c r="J102" s="33">
        <f>SUM(J103:J132)</f>
        <v>0</v>
      </c>
    </row>
    <row r="103" spans="1:10" x14ac:dyDescent="0.35">
      <c r="A103" s="6">
        <v>1</v>
      </c>
      <c r="B103" s="14" t="s">
        <v>2</v>
      </c>
      <c r="C103" s="7"/>
      <c r="D103" s="7"/>
      <c r="E103" s="7"/>
      <c r="F103" s="35"/>
      <c r="G103" s="37"/>
      <c r="H103" s="24"/>
      <c r="I103" s="24"/>
      <c r="J103" s="31"/>
    </row>
    <row r="104" spans="1:10" x14ac:dyDescent="0.35">
      <c r="A104" s="39" t="s">
        <v>9</v>
      </c>
      <c r="B104" s="39" t="s">
        <v>12</v>
      </c>
      <c r="C104" s="39">
        <v>130243</v>
      </c>
      <c r="D104" s="40" t="s">
        <v>62</v>
      </c>
      <c r="E104" s="27" t="s">
        <v>0</v>
      </c>
      <c r="F104" s="41">
        <v>5.5</v>
      </c>
      <c r="G104" s="44"/>
      <c r="H104" s="44"/>
      <c r="I104" s="27">
        <f t="shared" ref="I104" si="50">(H104+G104)*F104</f>
        <v>0</v>
      </c>
      <c r="J104" s="27">
        <f t="shared" ref="J104" si="51">I104*1.27</f>
        <v>0</v>
      </c>
    </row>
    <row r="105" spans="1:10" x14ac:dyDescent="0.35">
      <c r="A105" s="8"/>
      <c r="B105" s="11"/>
      <c r="C105" s="9"/>
      <c r="D105" s="10"/>
      <c r="E105" s="9"/>
      <c r="F105" s="17"/>
      <c r="G105" s="23"/>
      <c r="H105" s="23"/>
      <c r="I105" s="23"/>
      <c r="J105" s="30"/>
    </row>
    <row r="106" spans="1:10" x14ac:dyDescent="0.35">
      <c r="A106" s="6">
        <v>2</v>
      </c>
      <c r="B106" s="14" t="s">
        <v>3</v>
      </c>
      <c r="C106" s="7"/>
      <c r="D106" s="7"/>
      <c r="E106" s="7"/>
      <c r="F106" s="35"/>
      <c r="G106" s="37"/>
      <c r="H106" s="24"/>
      <c r="I106" s="24"/>
      <c r="J106" s="31"/>
    </row>
    <row r="107" spans="1:10" ht="15" customHeight="1" x14ac:dyDescent="0.35">
      <c r="A107" s="39" t="s">
        <v>22</v>
      </c>
      <c r="B107" s="39" t="s">
        <v>12</v>
      </c>
      <c r="C107" s="39">
        <v>97622</v>
      </c>
      <c r="D107" s="40" t="s">
        <v>83</v>
      </c>
      <c r="E107" s="39" t="s">
        <v>84</v>
      </c>
      <c r="F107" s="41">
        <f>0.3*2.1</f>
        <v>0.63</v>
      </c>
      <c r="G107" s="44"/>
      <c r="H107" s="44"/>
      <c r="I107" s="27">
        <f t="shared" ref="I107:I108" si="52">(H107+G107)*F107</f>
        <v>0</v>
      </c>
      <c r="J107" s="27">
        <f t="shared" ref="J107:J108" si="53">I107*1.27</f>
        <v>0</v>
      </c>
    </row>
    <row r="108" spans="1:10" ht="15" customHeight="1" x14ac:dyDescent="0.35">
      <c r="A108" s="39" t="s">
        <v>23</v>
      </c>
      <c r="B108" s="39" t="s">
        <v>21</v>
      </c>
      <c r="C108" s="39">
        <v>10107</v>
      </c>
      <c r="D108" s="40" t="s">
        <v>85</v>
      </c>
      <c r="E108" s="39" t="s">
        <v>84</v>
      </c>
      <c r="F108" s="41">
        <f>F107</f>
        <v>0.63</v>
      </c>
      <c r="G108" s="44"/>
      <c r="H108" s="44"/>
      <c r="I108" s="27">
        <f t="shared" si="52"/>
        <v>0</v>
      </c>
      <c r="J108" s="27">
        <f t="shared" si="53"/>
        <v>0</v>
      </c>
    </row>
    <row r="109" spans="1:10" x14ac:dyDescent="0.35">
      <c r="A109" s="8"/>
      <c r="B109" s="11"/>
      <c r="C109" s="9"/>
      <c r="D109" s="10"/>
      <c r="E109" s="9"/>
      <c r="F109" s="17"/>
      <c r="G109" s="23"/>
      <c r="H109" s="23"/>
      <c r="I109" s="23"/>
      <c r="J109" s="30"/>
    </row>
    <row r="110" spans="1:10" x14ac:dyDescent="0.35">
      <c r="A110" s="6">
        <v>6</v>
      </c>
      <c r="B110" s="14" t="s">
        <v>68</v>
      </c>
      <c r="C110" s="7"/>
      <c r="D110" s="7"/>
      <c r="E110" s="7"/>
      <c r="F110" s="35"/>
      <c r="G110" s="37"/>
      <c r="H110" s="24"/>
      <c r="I110" s="24"/>
      <c r="J110" s="31"/>
    </row>
    <row r="111" spans="1:10" x14ac:dyDescent="0.35">
      <c r="A111" s="39" t="s">
        <v>32</v>
      </c>
      <c r="B111" s="39" t="s">
        <v>12</v>
      </c>
      <c r="C111" s="39">
        <v>100849</v>
      </c>
      <c r="D111" s="40" t="s">
        <v>28</v>
      </c>
      <c r="E111" s="39" t="s">
        <v>5</v>
      </c>
      <c r="F111" s="41">
        <v>5</v>
      </c>
      <c r="G111" s="44"/>
      <c r="H111" s="44"/>
      <c r="I111" s="27">
        <f t="shared" ref="I111:I115" si="54">(H111+G111)*F111</f>
        <v>0</v>
      </c>
      <c r="J111" s="27">
        <f t="shared" ref="J111:J115" si="55">I111*1.27</f>
        <v>0</v>
      </c>
    </row>
    <row r="112" spans="1:10" x14ac:dyDescent="0.35">
      <c r="A112" s="39" t="s">
        <v>33</v>
      </c>
      <c r="B112" s="39" t="s">
        <v>25</v>
      </c>
      <c r="C112" s="39" t="s">
        <v>24</v>
      </c>
      <c r="D112" s="40" t="s">
        <v>99</v>
      </c>
      <c r="E112" s="39" t="s">
        <v>5</v>
      </c>
      <c r="F112" s="41">
        <v>1</v>
      </c>
      <c r="G112" s="44"/>
      <c r="H112" s="44"/>
      <c r="I112" s="27">
        <f t="shared" si="54"/>
        <v>0</v>
      </c>
      <c r="J112" s="27">
        <f t="shared" si="55"/>
        <v>0</v>
      </c>
    </row>
    <row r="113" spans="1:10" x14ac:dyDescent="0.35">
      <c r="A113" s="39" t="s">
        <v>46</v>
      </c>
      <c r="B113" s="39" t="s">
        <v>12</v>
      </c>
      <c r="C113" s="39">
        <v>100858</v>
      </c>
      <c r="D113" s="40" t="s">
        <v>91</v>
      </c>
      <c r="E113" s="39" t="s">
        <v>5</v>
      </c>
      <c r="F113" s="41">
        <v>2</v>
      </c>
      <c r="G113" s="44"/>
      <c r="H113" s="44"/>
      <c r="I113" s="27">
        <f t="shared" si="54"/>
        <v>0</v>
      </c>
      <c r="J113" s="27">
        <f t="shared" si="55"/>
        <v>0</v>
      </c>
    </row>
    <row r="114" spans="1:10" x14ac:dyDescent="0.35">
      <c r="A114" s="39" t="s">
        <v>47</v>
      </c>
      <c r="B114" s="39" t="s">
        <v>25</v>
      </c>
      <c r="C114" s="39" t="s">
        <v>24</v>
      </c>
      <c r="D114" s="40" t="s">
        <v>93</v>
      </c>
      <c r="E114" s="39" t="s">
        <v>5</v>
      </c>
      <c r="F114" s="41">
        <v>5</v>
      </c>
      <c r="G114" s="44"/>
      <c r="H114" s="44"/>
      <c r="I114" s="27">
        <f t="shared" si="54"/>
        <v>0</v>
      </c>
      <c r="J114" s="27">
        <f t="shared" si="55"/>
        <v>0</v>
      </c>
    </row>
    <row r="115" spans="1:10" x14ac:dyDescent="0.35">
      <c r="A115" s="39" t="s">
        <v>92</v>
      </c>
      <c r="B115" s="39" t="s">
        <v>12</v>
      </c>
      <c r="C115" s="39">
        <v>86910</v>
      </c>
      <c r="D115" s="40" t="s">
        <v>69</v>
      </c>
      <c r="E115" s="39" t="s">
        <v>5</v>
      </c>
      <c r="F115" s="41">
        <v>5</v>
      </c>
      <c r="G115" s="44"/>
      <c r="H115" s="44"/>
      <c r="I115" s="27">
        <f t="shared" si="54"/>
        <v>0</v>
      </c>
      <c r="J115" s="27">
        <f t="shared" si="55"/>
        <v>0</v>
      </c>
    </row>
    <row r="116" spans="1:10" x14ac:dyDescent="0.35">
      <c r="A116" s="8"/>
      <c r="B116" s="11"/>
      <c r="C116" s="9"/>
      <c r="D116" s="10"/>
      <c r="E116" s="9"/>
      <c r="F116" s="17"/>
      <c r="G116" s="23"/>
      <c r="H116" s="23"/>
      <c r="I116" s="23"/>
      <c r="J116" s="30"/>
    </row>
    <row r="117" spans="1:10" x14ac:dyDescent="0.35">
      <c r="A117" s="6">
        <v>7</v>
      </c>
      <c r="B117" s="14" t="s">
        <v>42</v>
      </c>
      <c r="C117" s="7"/>
      <c r="D117" s="7"/>
      <c r="E117" s="7"/>
      <c r="F117" s="35"/>
      <c r="G117" s="37"/>
      <c r="H117" s="24"/>
      <c r="I117" s="24"/>
      <c r="J117" s="31"/>
    </row>
    <row r="118" spans="1:10" x14ac:dyDescent="0.35">
      <c r="A118" s="39" t="s">
        <v>29</v>
      </c>
      <c r="B118" s="39" t="s">
        <v>25</v>
      </c>
      <c r="C118" s="39" t="s">
        <v>24</v>
      </c>
      <c r="D118" s="40" t="s">
        <v>43</v>
      </c>
      <c r="E118" s="39" t="s">
        <v>0</v>
      </c>
      <c r="F118" s="41">
        <f>(1.6*0.6)+(2.3*0.6)</f>
        <v>2.34</v>
      </c>
      <c r="G118" s="44"/>
      <c r="H118" s="44"/>
      <c r="I118" s="27">
        <f t="shared" ref="I118" si="56">(H118+G118)*F118</f>
        <v>0</v>
      </c>
      <c r="J118" s="27">
        <f t="shared" ref="J118" si="57">I118*1.27</f>
        <v>0</v>
      </c>
    </row>
    <row r="119" spans="1:10" x14ac:dyDescent="0.35">
      <c r="A119" s="8"/>
      <c r="B119" s="11"/>
      <c r="C119" s="9"/>
      <c r="D119" s="10"/>
      <c r="E119" s="9"/>
      <c r="F119" s="17"/>
      <c r="G119" s="23"/>
      <c r="H119" s="23"/>
      <c r="I119" s="23"/>
      <c r="J119" s="30"/>
    </row>
    <row r="120" spans="1:10" x14ac:dyDescent="0.35">
      <c r="A120" s="6">
        <v>9</v>
      </c>
      <c r="B120" s="14" t="s">
        <v>6</v>
      </c>
      <c r="C120" s="7"/>
      <c r="D120" s="7"/>
      <c r="E120" s="7"/>
      <c r="F120" s="35"/>
      <c r="G120" s="37"/>
      <c r="H120" s="24"/>
      <c r="I120" s="24"/>
      <c r="J120" s="31"/>
    </row>
    <row r="121" spans="1:10" ht="25" x14ac:dyDescent="0.35">
      <c r="A121" s="39" t="s">
        <v>36</v>
      </c>
      <c r="B121" s="39" t="s">
        <v>12</v>
      </c>
      <c r="C121" s="39">
        <v>95547</v>
      </c>
      <c r="D121" s="40" t="s">
        <v>34</v>
      </c>
      <c r="E121" s="39" t="s">
        <v>5</v>
      </c>
      <c r="F121" s="41">
        <v>5</v>
      </c>
      <c r="G121" s="44"/>
      <c r="H121" s="44"/>
      <c r="I121" s="27">
        <f t="shared" ref="I121:I126" si="58">(H121+G121)*F121</f>
        <v>0</v>
      </c>
      <c r="J121" s="27">
        <f t="shared" ref="J121:J126" si="59">I121*1.27</f>
        <v>0</v>
      </c>
    </row>
    <row r="122" spans="1:10" x14ac:dyDescent="0.35">
      <c r="A122" s="39" t="s">
        <v>37</v>
      </c>
      <c r="B122" s="39" t="s">
        <v>25</v>
      </c>
      <c r="C122" s="39" t="s">
        <v>24</v>
      </c>
      <c r="D122" s="40" t="s">
        <v>94</v>
      </c>
      <c r="E122" s="39" t="s">
        <v>5</v>
      </c>
      <c r="F122" s="41">
        <v>1</v>
      </c>
      <c r="G122" s="44"/>
      <c r="H122" s="44"/>
      <c r="I122" s="27">
        <f t="shared" si="58"/>
        <v>0</v>
      </c>
      <c r="J122" s="27">
        <f t="shared" si="59"/>
        <v>0</v>
      </c>
    </row>
    <row r="123" spans="1:10" ht="29.25" customHeight="1" x14ac:dyDescent="0.35">
      <c r="A123" s="39" t="s">
        <v>38</v>
      </c>
      <c r="B123" s="39" t="s">
        <v>25</v>
      </c>
      <c r="C123" s="39" t="s">
        <v>24</v>
      </c>
      <c r="D123" s="40" t="s">
        <v>7</v>
      </c>
      <c r="E123" s="39" t="s">
        <v>5</v>
      </c>
      <c r="F123" s="41">
        <v>2</v>
      </c>
      <c r="G123" s="44"/>
      <c r="H123" s="44"/>
      <c r="I123" s="27">
        <f t="shared" si="58"/>
        <v>0</v>
      </c>
      <c r="J123" s="27">
        <f t="shared" si="59"/>
        <v>0</v>
      </c>
    </row>
    <row r="124" spans="1:10" s="5" customFormat="1" ht="29.25" customHeight="1" x14ac:dyDescent="0.35">
      <c r="A124" s="39" t="s">
        <v>39</v>
      </c>
      <c r="B124" s="39" t="s">
        <v>25</v>
      </c>
      <c r="C124" s="39" t="s">
        <v>24</v>
      </c>
      <c r="D124" s="40" t="s">
        <v>8</v>
      </c>
      <c r="E124" s="39" t="s">
        <v>5</v>
      </c>
      <c r="F124" s="41">
        <v>6</v>
      </c>
      <c r="G124" s="44"/>
      <c r="H124" s="44"/>
      <c r="I124" s="27">
        <f t="shared" si="58"/>
        <v>0</v>
      </c>
      <c r="J124" s="27">
        <f t="shared" si="59"/>
        <v>0</v>
      </c>
    </row>
    <row r="125" spans="1:10" x14ac:dyDescent="0.35">
      <c r="A125" s="39" t="s">
        <v>80</v>
      </c>
      <c r="B125" s="39" t="s">
        <v>21</v>
      </c>
      <c r="C125" s="39">
        <v>140170</v>
      </c>
      <c r="D125" s="40" t="s">
        <v>35</v>
      </c>
      <c r="E125" s="39" t="s">
        <v>0</v>
      </c>
      <c r="F125" s="41">
        <f>0.5*1*6</f>
        <v>3</v>
      </c>
      <c r="G125" s="44"/>
      <c r="H125" s="44"/>
      <c r="I125" s="27">
        <f t="shared" si="58"/>
        <v>0</v>
      </c>
      <c r="J125" s="27">
        <f t="shared" si="59"/>
        <v>0</v>
      </c>
    </row>
    <row r="126" spans="1:10" x14ac:dyDescent="0.35">
      <c r="A126" s="39" t="s">
        <v>95</v>
      </c>
      <c r="B126" s="39" t="s">
        <v>25</v>
      </c>
      <c r="C126" s="39" t="s">
        <v>24</v>
      </c>
      <c r="D126" s="40" t="s">
        <v>70</v>
      </c>
      <c r="E126" s="39" t="s">
        <v>5</v>
      </c>
      <c r="F126" s="41">
        <v>2</v>
      </c>
      <c r="G126" s="44"/>
      <c r="H126" s="44"/>
      <c r="I126" s="27">
        <f t="shared" si="58"/>
        <v>0</v>
      </c>
      <c r="J126" s="27">
        <f t="shared" si="59"/>
        <v>0</v>
      </c>
    </row>
    <row r="127" spans="1:10" s="5" customFormat="1" ht="15.5" x14ac:dyDescent="0.35">
      <c r="A127" s="8"/>
      <c r="B127" s="11"/>
      <c r="C127" s="9"/>
      <c r="D127" s="10"/>
      <c r="E127" s="9"/>
      <c r="F127" s="17"/>
      <c r="G127" s="23"/>
      <c r="H127" s="23"/>
      <c r="I127" s="23"/>
      <c r="J127" s="30"/>
    </row>
    <row r="128" spans="1:10" x14ac:dyDescent="0.35">
      <c r="A128" s="6">
        <v>10</v>
      </c>
      <c r="B128" s="14" t="s">
        <v>61</v>
      </c>
      <c r="C128" s="7"/>
      <c r="D128" s="7"/>
      <c r="E128" s="7"/>
      <c r="F128" s="35"/>
      <c r="G128" s="37"/>
      <c r="H128" s="24"/>
      <c r="I128" s="24"/>
      <c r="J128" s="31"/>
    </row>
    <row r="129" spans="1:10" x14ac:dyDescent="0.35">
      <c r="A129" s="39" t="s">
        <v>40</v>
      </c>
      <c r="B129" s="39" t="s">
        <v>25</v>
      </c>
      <c r="C129" s="39" t="s">
        <v>24</v>
      </c>
      <c r="D129" s="40" t="s">
        <v>71</v>
      </c>
      <c r="E129" s="39" t="s">
        <v>54</v>
      </c>
      <c r="F129" s="41">
        <v>1</v>
      </c>
      <c r="G129" s="44"/>
      <c r="H129" s="44"/>
      <c r="I129" s="27">
        <f t="shared" ref="I129:I132" si="60">(H129+G129)*F129</f>
        <v>0</v>
      </c>
      <c r="J129" s="27">
        <f t="shared" ref="J129:J132" si="61">I129*1.27</f>
        <v>0</v>
      </c>
    </row>
    <row r="130" spans="1:10" x14ac:dyDescent="0.35">
      <c r="A130" s="39" t="s">
        <v>81</v>
      </c>
      <c r="B130" s="39" t="s">
        <v>25</v>
      </c>
      <c r="C130" s="39" t="s">
        <v>24</v>
      </c>
      <c r="D130" s="40" t="s">
        <v>96</v>
      </c>
      <c r="E130" s="39" t="s">
        <v>0</v>
      </c>
      <c r="F130" s="41">
        <v>1.2</v>
      </c>
      <c r="G130" s="44"/>
      <c r="H130" s="44"/>
      <c r="I130" s="27">
        <f t="shared" si="60"/>
        <v>0</v>
      </c>
      <c r="J130" s="27">
        <f t="shared" si="61"/>
        <v>0</v>
      </c>
    </row>
    <row r="131" spans="1:10" x14ac:dyDescent="0.35">
      <c r="A131" s="39" t="s">
        <v>97</v>
      </c>
      <c r="B131" s="39" t="s">
        <v>21</v>
      </c>
      <c r="C131" s="39">
        <v>70290</v>
      </c>
      <c r="D131" s="40" t="s">
        <v>90</v>
      </c>
      <c r="E131" s="39" t="s">
        <v>5</v>
      </c>
      <c r="F131" s="41">
        <v>1</v>
      </c>
      <c r="G131" s="44"/>
      <c r="H131" s="44"/>
      <c r="I131" s="27">
        <f t="shared" si="60"/>
        <v>0</v>
      </c>
      <c r="J131" s="27">
        <f t="shared" si="61"/>
        <v>0</v>
      </c>
    </row>
    <row r="132" spans="1:10" x14ac:dyDescent="0.35">
      <c r="A132" s="39" t="s">
        <v>98</v>
      </c>
      <c r="B132" s="39" t="s">
        <v>21</v>
      </c>
      <c r="C132" s="39">
        <v>170598</v>
      </c>
      <c r="D132" s="40" t="s">
        <v>66</v>
      </c>
      <c r="E132" s="39" t="s">
        <v>5</v>
      </c>
      <c r="F132" s="41">
        <f>28*2</f>
        <v>56</v>
      </c>
      <c r="G132" s="44"/>
      <c r="H132" s="44"/>
      <c r="I132" s="27">
        <f t="shared" si="60"/>
        <v>0</v>
      </c>
      <c r="J132" s="27">
        <f t="shared" si="61"/>
        <v>0</v>
      </c>
    </row>
    <row r="134" spans="1:10" x14ac:dyDescent="0.35">
      <c r="A134" s="51" t="s">
        <v>74</v>
      </c>
      <c r="B134" s="51"/>
      <c r="C134" s="51"/>
      <c r="D134" s="51"/>
      <c r="E134" s="51"/>
      <c r="F134" s="51"/>
      <c r="G134" s="51"/>
      <c r="H134" s="51"/>
      <c r="I134" s="51"/>
      <c r="J134" s="33">
        <f>SUM(J135:J164)</f>
        <v>0</v>
      </c>
    </row>
    <row r="135" spans="1:10" x14ac:dyDescent="0.35">
      <c r="A135" s="6">
        <v>1</v>
      </c>
      <c r="B135" s="14" t="s">
        <v>2</v>
      </c>
      <c r="C135" s="7"/>
      <c r="D135" s="7"/>
      <c r="E135" s="7"/>
      <c r="F135" s="35"/>
      <c r="G135" s="37"/>
      <c r="H135" s="24"/>
      <c r="I135" s="24"/>
      <c r="J135" s="31"/>
    </row>
    <row r="136" spans="1:10" x14ac:dyDescent="0.35">
      <c r="A136" s="39" t="s">
        <v>9</v>
      </c>
      <c r="B136" s="39" t="s">
        <v>12</v>
      </c>
      <c r="C136" s="39">
        <v>130243</v>
      </c>
      <c r="D136" s="40" t="s">
        <v>62</v>
      </c>
      <c r="E136" s="27" t="s">
        <v>0</v>
      </c>
      <c r="F136" s="41">
        <v>3</v>
      </c>
      <c r="G136" s="44"/>
      <c r="H136" s="44"/>
      <c r="I136" s="27">
        <f t="shared" ref="I136" si="62">(H136+G136)*F136</f>
        <v>0</v>
      </c>
      <c r="J136" s="27">
        <f t="shared" ref="J136" si="63">I136*1.27</f>
        <v>0</v>
      </c>
    </row>
    <row r="137" spans="1:10" x14ac:dyDescent="0.35">
      <c r="A137" s="8"/>
      <c r="B137" s="11"/>
      <c r="C137" s="9"/>
      <c r="D137" s="10"/>
      <c r="E137" s="9"/>
      <c r="F137" s="17"/>
      <c r="G137" s="23"/>
      <c r="H137" s="23"/>
      <c r="I137" s="23"/>
      <c r="J137" s="30"/>
    </row>
    <row r="138" spans="1:10" x14ac:dyDescent="0.35">
      <c r="A138" s="6">
        <v>2</v>
      </c>
      <c r="B138" s="14" t="s">
        <v>3</v>
      </c>
      <c r="C138" s="7"/>
      <c r="D138" s="7"/>
      <c r="E138" s="7"/>
      <c r="F138" s="35"/>
      <c r="G138" s="37"/>
      <c r="H138" s="24"/>
      <c r="I138" s="24"/>
      <c r="J138" s="31"/>
    </row>
    <row r="139" spans="1:10" ht="15" customHeight="1" x14ac:dyDescent="0.35">
      <c r="A139" s="39" t="s">
        <v>22</v>
      </c>
      <c r="B139" s="39" t="s">
        <v>12</v>
      </c>
      <c r="C139" s="39">
        <v>97622</v>
      </c>
      <c r="D139" s="40" t="s">
        <v>83</v>
      </c>
      <c r="E139" s="39" t="s">
        <v>84</v>
      </c>
      <c r="F139" s="41">
        <f>0.3*2.1</f>
        <v>0.63</v>
      </c>
      <c r="G139" s="44"/>
      <c r="H139" s="44"/>
      <c r="I139" s="27">
        <f t="shared" ref="I139:I140" si="64">(H139+G139)*F139</f>
        <v>0</v>
      </c>
      <c r="J139" s="27">
        <f t="shared" ref="J139:J140" si="65">I139*1.27</f>
        <v>0</v>
      </c>
    </row>
    <row r="140" spans="1:10" ht="15" customHeight="1" x14ac:dyDescent="0.35">
      <c r="A140" s="39" t="s">
        <v>23</v>
      </c>
      <c r="B140" s="39" t="s">
        <v>21</v>
      </c>
      <c r="C140" s="39">
        <v>10107</v>
      </c>
      <c r="D140" s="40" t="s">
        <v>85</v>
      </c>
      <c r="E140" s="39" t="s">
        <v>84</v>
      </c>
      <c r="F140" s="41">
        <f>F139</f>
        <v>0.63</v>
      </c>
      <c r="G140" s="44"/>
      <c r="H140" s="44"/>
      <c r="I140" s="27">
        <f t="shared" si="64"/>
        <v>0</v>
      </c>
      <c r="J140" s="27">
        <f t="shared" si="65"/>
        <v>0</v>
      </c>
    </row>
    <row r="141" spans="1:10" x14ac:dyDescent="0.35">
      <c r="A141" s="8"/>
      <c r="B141" s="11"/>
      <c r="C141" s="9"/>
      <c r="D141" s="10"/>
      <c r="E141" s="9"/>
      <c r="F141" s="17"/>
      <c r="G141" s="23"/>
      <c r="H141" s="23"/>
      <c r="I141" s="23"/>
      <c r="J141" s="30"/>
    </row>
    <row r="142" spans="1:10" x14ac:dyDescent="0.35">
      <c r="A142" s="6">
        <v>6</v>
      </c>
      <c r="B142" s="14" t="s">
        <v>68</v>
      </c>
      <c r="C142" s="7"/>
      <c r="D142" s="7"/>
      <c r="E142" s="7"/>
      <c r="F142" s="35"/>
      <c r="G142" s="37"/>
      <c r="H142" s="24"/>
      <c r="I142" s="24"/>
      <c r="J142" s="31"/>
    </row>
    <row r="143" spans="1:10" x14ac:dyDescent="0.35">
      <c r="A143" s="39" t="s">
        <v>82</v>
      </c>
      <c r="B143" s="39" t="s">
        <v>12</v>
      </c>
      <c r="C143" s="39">
        <v>100849</v>
      </c>
      <c r="D143" s="40" t="s">
        <v>28</v>
      </c>
      <c r="E143" s="39" t="s">
        <v>5</v>
      </c>
      <c r="F143" s="41">
        <v>5</v>
      </c>
      <c r="G143" s="44"/>
      <c r="H143" s="44"/>
      <c r="I143" s="27">
        <f t="shared" ref="I143:I147" si="66">(H143+G143)*F143</f>
        <v>0</v>
      </c>
      <c r="J143" s="27">
        <f t="shared" ref="J143:J147" si="67">I143*1.27</f>
        <v>0</v>
      </c>
    </row>
    <row r="144" spans="1:10" x14ac:dyDescent="0.35">
      <c r="A144" s="39" t="s">
        <v>33</v>
      </c>
      <c r="B144" s="39" t="s">
        <v>25</v>
      </c>
      <c r="C144" s="39" t="s">
        <v>24</v>
      </c>
      <c r="D144" s="40" t="s">
        <v>99</v>
      </c>
      <c r="E144" s="39" t="s">
        <v>5</v>
      </c>
      <c r="F144" s="41">
        <v>1</v>
      </c>
      <c r="G144" s="44"/>
      <c r="H144" s="44"/>
      <c r="I144" s="27">
        <f t="shared" si="66"/>
        <v>0</v>
      </c>
      <c r="J144" s="27">
        <f t="shared" si="67"/>
        <v>0</v>
      </c>
    </row>
    <row r="145" spans="1:10" x14ac:dyDescent="0.35">
      <c r="A145" s="39" t="s">
        <v>46</v>
      </c>
      <c r="B145" s="39" t="s">
        <v>12</v>
      </c>
      <c r="C145" s="39">
        <v>100858</v>
      </c>
      <c r="D145" s="40" t="s">
        <v>91</v>
      </c>
      <c r="E145" s="39" t="s">
        <v>5</v>
      </c>
      <c r="F145" s="41">
        <v>2</v>
      </c>
      <c r="G145" s="44"/>
      <c r="H145" s="44"/>
      <c r="I145" s="27">
        <f t="shared" ref="I145" si="68">(H145+G145)*F145</f>
        <v>0</v>
      </c>
      <c r="J145" s="27">
        <f t="shared" ref="J145" si="69">I145*1.27</f>
        <v>0</v>
      </c>
    </row>
    <row r="146" spans="1:10" x14ac:dyDescent="0.35">
      <c r="A146" s="39" t="s">
        <v>47</v>
      </c>
      <c r="B146" s="39" t="s">
        <v>25</v>
      </c>
      <c r="C146" s="39" t="s">
        <v>24</v>
      </c>
      <c r="D146" s="40" t="s">
        <v>93</v>
      </c>
      <c r="E146" s="39" t="s">
        <v>5</v>
      </c>
      <c r="F146" s="41">
        <v>5</v>
      </c>
      <c r="G146" s="44"/>
      <c r="H146" s="44"/>
      <c r="I146" s="27">
        <f t="shared" si="66"/>
        <v>0</v>
      </c>
      <c r="J146" s="27">
        <f t="shared" si="67"/>
        <v>0</v>
      </c>
    </row>
    <row r="147" spans="1:10" x14ac:dyDescent="0.35">
      <c r="A147" s="39" t="s">
        <v>92</v>
      </c>
      <c r="B147" s="39" t="s">
        <v>12</v>
      </c>
      <c r="C147" s="39">
        <v>86910</v>
      </c>
      <c r="D147" s="40" t="s">
        <v>69</v>
      </c>
      <c r="E147" s="39" t="s">
        <v>5</v>
      </c>
      <c r="F147" s="41">
        <v>5</v>
      </c>
      <c r="G147" s="44"/>
      <c r="H147" s="44"/>
      <c r="I147" s="27">
        <f t="shared" si="66"/>
        <v>0</v>
      </c>
      <c r="J147" s="27">
        <f t="shared" si="67"/>
        <v>0</v>
      </c>
    </row>
    <row r="148" spans="1:10" x14ac:dyDescent="0.35">
      <c r="A148" s="8"/>
      <c r="B148" s="11"/>
      <c r="C148" s="9"/>
      <c r="D148" s="10"/>
      <c r="E148" s="9"/>
      <c r="F148" s="17"/>
      <c r="G148" s="42"/>
      <c r="H148" s="42"/>
      <c r="I148" s="42"/>
      <c r="J148" s="43"/>
    </row>
    <row r="149" spans="1:10" x14ac:dyDescent="0.35">
      <c r="A149" s="6">
        <v>7</v>
      </c>
      <c r="B149" s="14" t="s">
        <v>42</v>
      </c>
      <c r="C149" s="7"/>
      <c r="D149" s="7"/>
      <c r="E149" s="7"/>
      <c r="F149" s="35"/>
      <c r="G149" s="37"/>
      <c r="H149" s="24"/>
      <c r="I149" s="24"/>
      <c r="J149" s="31"/>
    </row>
    <row r="150" spans="1:10" x14ac:dyDescent="0.35">
      <c r="A150" s="39" t="s">
        <v>29</v>
      </c>
      <c r="B150" s="39" t="s">
        <v>25</v>
      </c>
      <c r="C150" s="39" t="s">
        <v>24</v>
      </c>
      <c r="D150" s="40" t="s">
        <v>43</v>
      </c>
      <c r="E150" s="39" t="s">
        <v>0</v>
      </c>
      <c r="F150" s="41">
        <f>(1.6*0.6)+(2.3*0.6)</f>
        <v>2.34</v>
      </c>
      <c r="G150" s="44"/>
      <c r="H150" s="44"/>
      <c r="I150" s="27">
        <f t="shared" ref="I150" si="70">(H150+G150)*F150</f>
        <v>0</v>
      </c>
      <c r="J150" s="27">
        <f t="shared" ref="J150" si="71">I150*1.27</f>
        <v>0</v>
      </c>
    </row>
    <row r="151" spans="1:10" x14ac:dyDescent="0.35">
      <c r="A151" s="8"/>
      <c r="B151" s="11"/>
      <c r="C151" s="9"/>
      <c r="D151" s="10"/>
      <c r="E151" s="9"/>
      <c r="F151" s="17"/>
      <c r="G151" s="23"/>
      <c r="H151" s="23"/>
      <c r="I151" s="23"/>
      <c r="J151" s="30"/>
    </row>
    <row r="152" spans="1:10" x14ac:dyDescent="0.35">
      <c r="A152" s="6">
        <v>9</v>
      </c>
      <c r="B152" s="14" t="s">
        <v>6</v>
      </c>
      <c r="C152" s="7"/>
      <c r="D152" s="7"/>
      <c r="E152" s="7"/>
      <c r="F152" s="35"/>
      <c r="G152" s="37"/>
      <c r="H152" s="24"/>
      <c r="I152" s="24"/>
      <c r="J152" s="31"/>
    </row>
    <row r="153" spans="1:10" ht="25" x14ac:dyDescent="0.35">
      <c r="A153" s="39" t="s">
        <v>36</v>
      </c>
      <c r="B153" s="39" t="s">
        <v>12</v>
      </c>
      <c r="C153" s="39">
        <v>95547</v>
      </c>
      <c r="D153" s="40" t="s">
        <v>34</v>
      </c>
      <c r="E153" s="39" t="s">
        <v>5</v>
      </c>
      <c r="F153" s="41">
        <v>5</v>
      </c>
      <c r="G153" s="44"/>
      <c r="H153" s="44"/>
      <c r="I153" s="27">
        <f t="shared" ref="I153:I158" si="72">(H153+G153)*F153</f>
        <v>0</v>
      </c>
      <c r="J153" s="27">
        <f t="shared" ref="J153:J158" si="73">I153*1.27</f>
        <v>0</v>
      </c>
    </row>
    <row r="154" spans="1:10" x14ac:dyDescent="0.35">
      <c r="A154" s="39" t="s">
        <v>37</v>
      </c>
      <c r="B154" s="39" t="s">
        <v>25</v>
      </c>
      <c r="C154" s="39" t="s">
        <v>24</v>
      </c>
      <c r="D154" s="40" t="s">
        <v>94</v>
      </c>
      <c r="E154" s="39" t="s">
        <v>5</v>
      </c>
      <c r="F154" s="41">
        <v>1</v>
      </c>
      <c r="G154" s="44"/>
      <c r="H154" s="44"/>
      <c r="I154" s="27">
        <f t="shared" si="72"/>
        <v>0</v>
      </c>
      <c r="J154" s="27">
        <f t="shared" si="73"/>
        <v>0</v>
      </c>
    </row>
    <row r="155" spans="1:10" ht="30" customHeight="1" x14ac:dyDescent="0.35">
      <c r="A155" s="39" t="s">
        <v>38</v>
      </c>
      <c r="B155" s="39" t="s">
        <v>25</v>
      </c>
      <c r="C155" s="39" t="s">
        <v>24</v>
      </c>
      <c r="D155" s="40" t="s">
        <v>7</v>
      </c>
      <c r="E155" s="39" t="s">
        <v>5</v>
      </c>
      <c r="F155" s="41">
        <v>2</v>
      </c>
      <c r="G155" s="44"/>
      <c r="H155" s="44"/>
      <c r="I155" s="27">
        <f t="shared" si="72"/>
        <v>0</v>
      </c>
      <c r="J155" s="27">
        <f t="shared" si="73"/>
        <v>0</v>
      </c>
    </row>
    <row r="156" spans="1:10" s="5" customFormat="1" ht="31.5" customHeight="1" x14ac:dyDescent="0.35">
      <c r="A156" s="39" t="s">
        <v>39</v>
      </c>
      <c r="B156" s="39" t="s">
        <v>25</v>
      </c>
      <c r="C156" s="39" t="s">
        <v>24</v>
      </c>
      <c r="D156" s="40" t="s">
        <v>8</v>
      </c>
      <c r="E156" s="39" t="s">
        <v>5</v>
      </c>
      <c r="F156" s="41">
        <v>6</v>
      </c>
      <c r="G156" s="44"/>
      <c r="H156" s="44"/>
      <c r="I156" s="27">
        <f t="shared" si="72"/>
        <v>0</v>
      </c>
      <c r="J156" s="27">
        <f t="shared" si="73"/>
        <v>0</v>
      </c>
    </row>
    <row r="157" spans="1:10" x14ac:dyDescent="0.35">
      <c r="A157" s="39" t="s">
        <v>80</v>
      </c>
      <c r="B157" s="39" t="s">
        <v>21</v>
      </c>
      <c r="C157" s="39">
        <v>140170</v>
      </c>
      <c r="D157" s="40" t="s">
        <v>35</v>
      </c>
      <c r="E157" s="39" t="s">
        <v>0</v>
      </c>
      <c r="F157" s="41">
        <f>0.5*1*6</f>
        <v>3</v>
      </c>
      <c r="G157" s="44"/>
      <c r="H157" s="44"/>
      <c r="I157" s="27">
        <f t="shared" si="72"/>
        <v>0</v>
      </c>
      <c r="J157" s="27">
        <f t="shared" si="73"/>
        <v>0</v>
      </c>
    </row>
    <row r="158" spans="1:10" x14ac:dyDescent="0.35">
      <c r="A158" s="39" t="s">
        <v>95</v>
      </c>
      <c r="B158" s="39" t="s">
        <v>25</v>
      </c>
      <c r="C158" s="39" t="s">
        <v>24</v>
      </c>
      <c r="D158" s="40" t="s">
        <v>70</v>
      </c>
      <c r="E158" s="39" t="s">
        <v>5</v>
      </c>
      <c r="F158" s="41">
        <v>2</v>
      </c>
      <c r="G158" s="44"/>
      <c r="H158" s="44"/>
      <c r="I158" s="27">
        <f t="shared" si="72"/>
        <v>0</v>
      </c>
      <c r="J158" s="27">
        <f t="shared" si="73"/>
        <v>0</v>
      </c>
    </row>
    <row r="159" spans="1:10" s="5" customFormat="1" ht="15.5" x14ac:dyDescent="0.35">
      <c r="A159" s="8"/>
      <c r="B159" s="11"/>
      <c r="C159" s="9"/>
      <c r="D159" s="10"/>
      <c r="E159" s="9"/>
      <c r="F159" s="17"/>
      <c r="G159" s="23"/>
      <c r="H159" s="23"/>
      <c r="I159" s="23"/>
      <c r="J159" s="30"/>
    </row>
    <row r="160" spans="1:10" x14ac:dyDescent="0.35">
      <c r="A160" s="6">
        <v>10</v>
      </c>
      <c r="B160" s="14" t="s">
        <v>61</v>
      </c>
      <c r="C160" s="7"/>
      <c r="D160" s="7"/>
      <c r="E160" s="7"/>
      <c r="F160" s="35"/>
      <c r="G160" s="37"/>
      <c r="H160" s="24"/>
      <c r="I160" s="24"/>
      <c r="J160" s="31"/>
    </row>
    <row r="161" spans="1:10" x14ac:dyDescent="0.35">
      <c r="A161" s="39" t="s">
        <v>40</v>
      </c>
      <c r="B161" s="39" t="s">
        <v>25</v>
      </c>
      <c r="C161" s="39" t="s">
        <v>24</v>
      </c>
      <c r="D161" s="40" t="s">
        <v>71</v>
      </c>
      <c r="E161" s="39" t="s">
        <v>54</v>
      </c>
      <c r="F161" s="41">
        <v>1</v>
      </c>
      <c r="G161" s="44"/>
      <c r="H161" s="44"/>
      <c r="I161" s="27">
        <f t="shared" ref="I161:I164" si="74">(H161+G161)*F161</f>
        <v>0</v>
      </c>
      <c r="J161" s="27">
        <f t="shared" ref="J161:J164" si="75">I161*1.27</f>
        <v>0</v>
      </c>
    </row>
    <row r="162" spans="1:10" x14ac:dyDescent="0.35">
      <c r="A162" s="39" t="s">
        <v>81</v>
      </c>
      <c r="B162" s="39" t="s">
        <v>25</v>
      </c>
      <c r="C162" s="39" t="s">
        <v>24</v>
      </c>
      <c r="D162" s="40" t="s">
        <v>96</v>
      </c>
      <c r="E162" s="39" t="s">
        <v>0</v>
      </c>
      <c r="F162" s="41">
        <v>1.2</v>
      </c>
      <c r="G162" s="44"/>
      <c r="H162" s="44"/>
      <c r="I162" s="27">
        <f t="shared" si="74"/>
        <v>0</v>
      </c>
      <c r="J162" s="27">
        <f t="shared" si="75"/>
        <v>0</v>
      </c>
    </row>
    <row r="163" spans="1:10" x14ac:dyDescent="0.35">
      <c r="A163" s="39" t="s">
        <v>97</v>
      </c>
      <c r="B163" s="39" t="s">
        <v>21</v>
      </c>
      <c r="C163" s="39">
        <v>70290</v>
      </c>
      <c r="D163" s="40" t="s">
        <v>90</v>
      </c>
      <c r="E163" s="39" t="s">
        <v>5</v>
      </c>
      <c r="F163" s="41">
        <v>1</v>
      </c>
      <c r="G163" s="44"/>
      <c r="H163" s="44"/>
      <c r="I163" s="27">
        <f t="shared" si="74"/>
        <v>0</v>
      </c>
      <c r="J163" s="27">
        <f t="shared" si="75"/>
        <v>0</v>
      </c>
    </row>
    <row r="164" spans="1:10" x14ac:dyDescent="0.35">
      <c r="A164" s="39" t="s">
        <v>98</v>
      </c>
      <c r="B164" s="39" t="s">
        <v>21</v>
      </c>
      <c r="C164" s="39">
        <v>170598</v>
      </c>
      <c r="D164" s="40" t="s">
        <v>66</v>
      </c>
      <c r="E164" s="39" t="s">
        <v>5</v>
      </c>
      <c r="F164" s="41">
        <f>28*2</f>
        <v>56</v>
      </c>
      <c r="G164" s="44"/>
      <c r="H164" s="44"/>
      <c r="I164" s="27">
        <f t="shared" si="74"/>
        <v>0</v>
      </c>
      <c r="J164" s="27">
        <f t="shared" si="75"/>
        <v>0</v>
      </c>
    </row>
    <row r="166" spans="1:10" x14ac:dyDescent="0.35">
      <c r="A166" s="15"/>
      <c r="B166" s="15"/>
      <c r="C166" s="15"/>
      <c r="D166" s="16"/>
      <c r="E166" s="15"/>
      <c r="F166" s="20"/>
      <c r="G166" s="28"/>
      <c r="H166" s="28"/>
      <c r="I166" s="34"/>
      <c r="J166" s="34"/>
    </row>
    <row r="167" spans="1:10" x14ac:dyDescent="0.35">
      <c r="A167" s="55" t="s">
        <v>56</v>
      </c>
      <c r="B167" s="56"/>
      <c r="C167" s="56"/>
      <c r="D167" s="56"/>
      <c r="E167" s="56"/>
      <c r="F167" s="56"/>
      <c r="G167" s="56"/>
      <c r="H167" s="56"/>
      <c r="I167" s="57"/>
      <c r="J167" s="33">
        <f>SUM(J168:J173)</f>
        <v>0</v>
      </c>
    </row>
    <row r="168" spans="1:10" x14ac:dyDescent="0.35">
      <c r="A168" s="6">
        <v>1</v>
      </c>
      <c r="B168" s="14" t="s">
        <v>56</v>
      </c>
      <c r="C168" s="7"/>
      <c r="D168" s="7"/>
      <c r="E168" s="7"/>
      <c r="F168" s="35"/>
      <c r="G168" s="37"/>
      <c r="H168" s="24"/>
      <c r="I168" s="24"/>
      <c r="J168" s="31"/>
    </row>
    <row r="169" spans="1:10" x14ac:dyDescent="0.35">
      <c r="A169" s="39" t="s">
        <v>9</v>
      </c>
      <c r="B169" s="39" t="s">
        <v>25</v>
      </c>
      <c r="C169" s="39" t="s">
        <v>24</v>
      </c>
      <c r="D169" s="40" t="s">
        <v>77</v>
      </c>
      <c r="E169" s="27" t="s">
        <v>0</v>
      </c>
      <c r="F169" s="41">
        <f>30*2.5</f>
        <v>75</v>
      </c>
      <c r="G169" s="44"/>
      <c r="H169" s="44"/>
      <c r="I169" s="27">
        <f t="shared" ref="I169:I170" si="76">(H169+G169)*F169</f>
        <v>0</v>
      </c>
      <c r="J169" s="27">
        <f t="shared" ref="J169:J170" si="77">I169*1.27</f>
        <v>0</v>
      </c>
    </row>
    <row r="170" spans="1:10" x14ac:dyDescent="0.35">
      <c r="A170" s="39" t="s">
        <v>17</v>
      </c>
      <c r="B170" s="39" t="s">
        <v>25</v>
      </c>
      <c r="C170" s="39" t="s">
        <v>24</v>
      </c>
      <c r="D170" s="40" t="s">
        <v>78</v>
      </c>
      <c r="E170" s="27" t="s">
        <v>1</v>
      </c>
      <c r="F170" s="41">
        <v>30</v>
      </c>
      <c r="G170" s="44"/>
      <c r="H170" s="44"/>
      <c r="I170" s="27">
        <f t="shared" si="76"/>
        <v>0</v>
      </c>
      <c r="J170" s="27">
        <f t="shared" si="77"/>
        <v>0</v>
      </c>
    </row>
    <row r="171" spans="1:10" x14ac:dyDescent="0.35">
      <c r="A171" s="39" t="s">
        <v>18</v>
      </c>
      <c r="B171" s="39" t="s">
        <v>25</v>
      </c>
      <c r="C171" s="39" t="s">
        <v>24</v>
      </c>
      <c r="D171" s="40" t="s">
        <v>88</v>
      </c>
      <c r="E171" s="27" t="s">
        <v>54</v>
      </c>
      <c r="F171" s="41">
        <v>1</v>
      </c>
      <c r="G171" s="44"/>
      <c r="H171" s="44"/>
      <c r="I171" s="27">
        <f t="shared" ref="I171" si="78">(H171+G171)*F171</f>
        <v>0</v>
      </c>
      <c r="J171" s="27">
        <f t="shared" ref="J171" si="79">I171*1.27</f>
        <v>0</v>
      </c>
    </row>
    <row r="172" spans="1:10" x14ac:dyDescent="0.35">
      <c r="A172" s="39" t="s">
        <v>19</v>
      </c>
      <c r="B172" s="39" t="s">
        <v>25</v>
      </c>
      <c r="C172" s="39" t="s">
        <v>24</v>
      </c>
      <c r="D172" s="40" t="s">
        <v>87</v>
      </c>
      <c r="E172" s="27" t="s">
        <v>54</v>
      </c>
      <c r="F172" s="41">
        <v>1</v>
      </c>
      <c r="G172" s="44"/>
      <c r="H172" s="44"/>
      <c r="I172" s="27">
        <f t="shared" ref="I172" si="80">(H172+G172)*F172</f>
        <v>0</v>
      </c>
      <c r="J172" s="27">
        <f t="shared" ref="J172" si="81">I172*1.27</f>
        <v>0</v>
      </c>
    </row>
    <row r="173" spans="1:10" x14ac:dyDescent="0.35">
      <c r="A173" s="39" t="s">
        <v>20</v>
      </c>
      <c r="B173" s="39" t="s">
        <v>21</v>
      </c>
      <c r="C173" s="39">
        <v>170401</v>
      </c>
      <c r="D173" s="40" t="s">
        <v>58</v>
      </c>
      <c r="E173" s="27" t="s">
        <v>0</v>
      </c>
      <c r="F173" s="41">
        <v>2000</v>
      </c>
      <c r="G173" s="44"/>
      <c r="H173" s="44"/>
      <c r="I173" s="27">
        <f t="shared" ref="I173" si="82">(H173+G173)*F173</f>
        <v>0</v>
      </c>
      <c r="J173" s="27">
        <f t="shared" ref="J173" si="83">I173*1.27</f>
        <v>0</v>
      </c>
    </row>
    <row r="175" spans="1:10" ht="20" x14ac:dyDescent="0.35">
      <c r="A175" s="52" t="s">
        <v>53</v>
      </c>
      <c r="B175" s="53"/>
      <c r="C175" s="53"/>
      <c r="D175" s="53"/>
      <c r="E175" s="53"/>
      <c r="F175" s="53"/>
      <c r="G175" s="53"/>
      <c r="H175" s="54"/>
      <c r="I175" s="52">
        <f>SUM(J167,J134,J102,J70,J38,J18,J13)</f>
        <v>0</v>
      </c>
      <c r="J175" s="54"/>
    </row>
  </sheetData>
  <mergeCells count="18">
    <mergeCell ref="A6:J6"/>
    <mergeCell ref="A1:J1"/>
    <mergeCell ref="A2:J2"/>
    <mergeCell ref="A3:J3"/>
    <mergeCell ref="A4:J4"/>
    <mergeCell ref="A5:J5"/>
    <mergeCell ref="A8:J8"/>
    <mergeCell ref="A9:J9"/>
    <mergeCell ref="A13:I13"/>
    <mergeCell ref="A7:J7"/>
    <mergeCell ref="A175:H175"/>
    <mergeCell ref="I175:J175"/>
    <mergeCell ref="A18:I18"/>
    <mergeCell ref="A70:I70"/>
    <mergeCell ref="A102:I102"/>
    <mergeCell ref="A134:I134"/>
    <mergeCell ref="A167:I167"/>
    <mergeCell ref="A38:I38"/>
  </mergeCells>
  <phoneticPr fontId="7" type="noConversion"/>
  <hyperlinks>
    <hyperlink ref="A4" r:id="rId1" display="www.rodrigorodrigues.eng.br" xr:uid="{DD80721D-0726-4578-B108-033B490903E0}"/>
  </hyperlinks>
  <printOptions horizontalCentered="1"/>
  <pageMargins left="7.874015748031496E-2" right="7.874015748031496E-2" top="0.19685039370078741" bottom="7.874015748031496E-2" header="0.31496062992125984" footer="0.31496062992125984"/>
  <pageSetup paperSize="9" scale="55" orientation="landscape" horizontalDpi="1200" verticalDpi="1200" r:id="rId2"/>
  <headerFooter>
    <oddFooter>Página &amp;P</oddFooter>
  </headerFooter>
  <rowBreaks count="5" manualBreakCount="5">
    <brk id="36" max="9" man="1"/>
    <brk id="55" max="9" man="1"/>
    <brk id="77" max="9" man="1"/>
    <brk id="137" max="9" man="1"/>
    <brk id="1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DANIELE JACÓ GONÇALVES CÂNDIDO</cp:lastModifiedBy>
  <cp:lastPrinted>2024-09-10T16:14:13Z</cp:lastPrinted>
  <dcterms:created xsi:type="dcterms:W3CDTF">2023-07-01T11:59:45Z</dcterms:created>
  <dcterms:modified xsi:type="dcterms:W3CDTF">2024-09-12T16:37:36Z</dcterms:modified>
</cp:coreProperties>
</file>